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Misonova\2024\Jihlava - kontejnerová stání\Rozpočty 30.7.24\Fügnerova\"/>
    </mc:Choice>
  </mc:AlternateContent>
  <bookViews>
    <workbookView xWindow="0" yWindow="0" windowWidth="0" windowHeight="0"/>
  </bookViews>
  <sheets>
    <sheet name="Rekapitulace stavby" sheetId="1" r:id="rId1"/>
    <sheet name="3 - Lokalita Fügnerova" sheetId="2" r:id="rId2"/>
    <sheet name="VON - Vedle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'3 - Lokalita Fügnerova'!$C$84:$K$218</definedName>
    <definedName name="_xlnm.Print_Area" localSheetId="1">'3 - Lokalita Fügnerova'!$C$4:$J$39,'3 - Lokalita Fügnerova'!$C$45:$J$66,'3 - Lokalita Fügnerova'!$C$72:$J$218</definedName>
    <definedName name="_xlnm.Print_Titles" localSheetId="1">'3 - Lokalita Fügnerova'!$84:$84</definedName>
    <definedName name="_xlnm._FilterDatabase" localSheetId="2" hidden="1">'VON - Vedlejší a ostatní ...'!$C$84:$K$125</definedName>
    <definedName name="_xlnm.Print_Area" localSheetId="2">'VON - Vedlejší a ostatní ...'!$C$4:$J$39,'VON - Vedlejší a ostatní ...'!$C$45:$J$66,'VON - Vedlejší a ostatní ...'!$C$72:$J$125</definedName>
    <definedName name="_xlnm.Print_Titles" localSheetId="2">'VON - Vedlejší a ostatní ...'!$84:$84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T117"/>
  <c r="R118"/>
  <c r="R117"/>
  <c r="P118"/>
  <c r="P117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48"/>
  <c i="2" r="J37"/>
  <c r="J36"/>
  <c i="1" r="AY55"/>
  <c i="2" r="J35"/>
  <c i="1" r="AX55"/>
  <c i="2" r="BI217"/>
  <c r="BH217"/>
  <c r="BG217"/>
  <c r="BF217"/>
  <c r="T217"/>
  <c r="T216"/>
  <c r="R217"/>
  <c r="R216"/>
  <c r="P217"/>
  <c r="P216"/>
  <c r="BI214"/>
  <c r="BH214"/>
  <c r="BG214"/>
  <c r="BF214"/>
  <c r="T214"/>
  <c r="R214"/>
  <c r="P214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0"/>
  <c r="BH130"/>
  <c r="BG130"/>
  <c r="BF130"/>
  <c r="T130"/>
  <c r="R130"/>
  <c r="P130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2"/>
  <c r="BH112"/>
  <c r="BG112"/>
  <c r="BF112"/>
  <c r="T112"/>
  <c r="R112"/>
  <c r="P112"/>
  <c r="BI108"/>
  <c r="BH108"/>
  <c r="BG108"/>
  <c r="BF108"/>
  <c r="T108"/>
  <c r="R108"/>
  <c r="P108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1" r="L50"/>
  <c r="AM50"/>
  <c r="AM49"/>
  <c r="L49"/>
  <c r="AM47"/>
  <c r="L47"/>
  <c r="L45"/>
  <c r="L44"/>
  <c i="2" r="J108"/>
  <c r="J178"/>
  <c r="BK102"/>
  <c r="BK193"/>
  <c r="BK88"/>
  <c r="J156"/>
  <c r="BK159"/>
  <c r="BK91"/>
  <c r="J117"/>
  <c r="J179"/>
  <c i="3" r="BK118"/>
  <c i="2" r="J153"/>
  <c r="BK136"/>
  <c r="BK149"/>
  <c r="J149"/>
  <c r="BK165"/>
  <c r="BK174"/>
  <c r="J106"/>
  <c i="3" r="BK107"/>
  <c i="2" r="J195"/>
  <c i="3" r="J91"/>
  <c i="2" r="BK195"/>
  <c r="J130"/>
  <c r="J112"/>
  <c r="BK143"/>
  <c i="3" r="J101"/>
  <c i="2" r="BK179"/>
  <c i="3" r="J122"/>
  <c i="1" r="AS54"/>
  <c i="2" r="J88"/>
  <c r="BK93"/>
  <c r="BK96"/>
  <c r="BK204"/>
  <c r="BK122"/>
  <c i="3" r="BK111"/>
  <c i="2" r="J193"/>
  <c i="3" r="J99"/>
  <c i="2" r="BK138"/>
  <c i="3" r="BK94"/>
  <c i="2" r="J214"/>
  <c i="3" r="BK122"/>
  <c i="2" r="BK183"/>
  <c i="3" r="J97"/>
  <c i="2" r="BK214"/>
  <c i="3" r="BK103"/>
  <c i="2" r="BK108"/>
  <c r="BK130"/>
  <c r="J165"/>
  <c r="J122"/>
  <c r="J174"/>
  <c r="J186"/>
  <c r="BK120"/>
  <c i="3" r="BK114"/>
  <c i="2" r="J184"/>
  <c r="BK217"/>
  <c r="BK198"/>
  <c r="BK180"/>
  <c r="BK106"/>
  <c r="J140"/>
  <c r="BK151"/>
  <c r="J183"/>
  <c r="J208"/>
  <c r="J167"/>
  <c r="J147"/>
  <c r="BK186"/>
  <c i="3" r="J114"/>
  <c i="2" r="J176"/>
  <c i="3" r="BK124"/>
  <c i="2" r="J168"/>
  <c r="J204"/>
  <c r="BK156"/>
  <c r="BK208"/>
  <c r="BK189"/>
  <c r="J180"/>
  <c r="J136"/>
  <c i="3" r="J88"/>
  <c i="2" r="BK153"/>
  <c i="3" r="BK88"/>
  <c i="2" r="J217"/>
  <c r="BK168"/>
  <c r="J151"/>
  <c i="3" r="J124"/>
  <c i="2" r="BK178"/>
  <c i="3" r="BK99"/>
  <c i="2" r="BK112"/>
  <c r="J143"/>
  <c r="J138"/>
  <c r="BK182"/>
  <c i="3" r="J107"/>
  <c i="2" r="BK147"/>
  <c r="BK117"/>
  <c i="3" r="BK91"/>
  <c i="2" r="J198"/>
  <c r="J212"/>
  <c r="BK212"/>
  <c i="3" r="BK101"/>
  <c i="2" r="J145"/>
  <c r="J91"/>
  <c r="J96"/>
  <c r="J93"/>
  <c r="BK99"/>
  <c r="J102"/>
  <c r="J120"/>
  <c r="BK170"/>
  <c r="BK176"/>
  <c r="J170"/>
  <c r="J159"/>
  <c i="3" r="BK97"/>
  <c i="2" r="BK145"/>
  <c i="3" r="J118"/>
  <c i="2" r="J99"/>
  <c r="BK140"/>
  <c i="3" r="J94"/>
  <c i="2" r="J182"/>
  <c r="BK184"/>
  <c r="J189"/>
  <c i="3" r="J111"/>
  <c i="2" r="BK167"/>
  <c i="3" r="J103"/>
  <c i="2" l="1" r="BK142"/>
  <c r="J142"/>
  <c r="J62"/>
  <c r="R164"/>
  <c r="R87"/>
  <c r="P164"/>
  <c r="T87"/>
  <c r="T164"/>
  <c i="3" r="R87"/>
  <c r="BK110"/>
  <c r="J110"/>
  <c r="J63"/>
  <c i="2" r="BK164"/>
  <c r="J164"/>
  <c r="J63"/>
  <c r="T197"/>
  <c i="3" r="BK87"/>
  <c r="J87"/>
  <c r="J61"/>
  <c r="T110"/>
  <c r="BK121"/>
  <c r="J121"/>
  <c r="J65"/>
  <c i="2" r="R142"/>
  <c r="R197"/>
  <c i="3" r="P87"/>
  <c r="P121"/>
  <c i="2" r="P87"/>
  <c r="P142"/>
  <c r="BK197"/>
  <c r="J197"/>
  <c r="J64"/>
  <c i="3" r="T87"/>
  <c r="P110"/>
  <c r="R121"/>
  <c i="2" r="BK87"/>
  <c r="T142"/>
  <c r="P197"/>
  <c i="3" r="R110"/>
  <c r="T121"/>
  <c i="2" r="BK216"/>
  <c r="J216"/>
  <c r="J65"/>
  <c i="3" r="BK106"/>
  <c r="J106"/>
  <c r="J62"/>
  <c r="BK117"/>
  <c r="J117"/>
  <c r="J64"/>
  <c r="E75"/>
  <c r="BE94"/>
  <c r="BE118"/>
  <c r="BE122"/>
  <c r="F55"/>
  <c r="BE101"/>
  <c r="BE99"/>
  <c r="BE107"/>
  <c r="BE111"/>
  <c r="J79"/>
  <c r="BE97"/>
  <c r="BE114"/>
  <c r="BE88"/>
  <c r="BE91"/>
  <c r="BE103"/>
  <c r="BE124"/>
  <c i="2" r="J79"/>
  <c r="BE91"/>
  <c r="BE108"/>
  <c r="BE145"/>
  <c r="BE147"/>
  <c r="BE195"/>
  <c r="E48"/>
  <c r="BE112"/>
  <c r="BE117"/>
  <c r="BE153"/>
  <c r="BE165"/>
  <c r="BE167"/>
  <c r="BE184"/>
  <c r="F55"/>
  <c r="BE102"/>
  <c r="BE106"/>
  <c r="BE140"/>
  <c r="BE143"/>
  <c r="BE151"/>
  <c r="BE159"/>
  <c r="BE179"/>
  <c r="BE208"/>
  <c r="BE217"/>
  <c r="BE88"/>
  <c r="BE93"/>
  <c r="BE130"/>
  <c r="BE136"/>
  <c r="BE138"/>
  <c r="BE180"/>
  <c r="BE182"/>
  <c r="BE198"/>
  <c r="BE204"/>
  <c r="BE96"/>
  <c r="BE120"/>
  <c r="BE122"/>
  <c r="BE168"/>
  <c r="BE170"/>
  <c r="BE174"/>
  <c r="BE176"/>
  <c r="BE189"/>
  <c r="BE193"/>
  <c r="BE212"/>
  <c r="BE214"/>
  <c r="BE99"/>
  <c r="BE149"/>
  <c r="BE156"/>
  <c r="BE178"/>
  <c r="BE183"/>
  <c r="BE186"/>
  <c i="3" r="J34"/>
  <c i="1" r="AW56"/>
  <c i="2" r="F34"/>
  <c i="1" r="BA55"/>
  <c i="2" r="F35"/>
  <c i="1" r="BB55"/>
  <c i="3" r="F34"/>
  <c i="1" r="BA56"/>
  <c i="2" r="F37"/>
  <c i="1" r="BD55"/>
  <c i="2" r="J34"/>
  <c i="1" r="AW55"/>
  <c i="3" r="F37"/>
  <c i="1" r="BD56"/>
  <c i="3" r="F36"/>
  <c i="1" r="BC56"/>
  <c i="2" r="F36"/>
  <c i="1" r="BC55"/>
  <c i="3" r="F35"/>
  <c i="1" r="BB56"/>
  <c i="2" l="1" r="BK86"/>
  <c r="J86"/>
  <c r="J60"/>
  <c i="3" r="P86"/>
  <c r="P85"/>
  <c i="1" r="AU56"/>
  <c i="2" r="P86"/>
  <c r="P85"/>
  <c i="1" r="AU55"/>
  <c i="2" r="T86"/>
  <c r="T85"/>
  <c i="3" r="T86"/>
  <c r="T85"/>
  <c i="2" r="R86"/>
  <c r="R85"/>
  <c i="3" r="R86"/>
  <c r="R85"/>
  <c i="2" r="J87"/>
  <c r="J61"/>
  <c i="3" r="BK86"/>
  <c r="BK85"/>
  <c r="J85"/>
  <c r="J59"/>
  <c i="1" r="BD54"/>
  <c r="W33"/>
  <c i="3" r="J33"/>
  <c i="1" r="AV56"/>
  <c r="AT56"/>
  <c r="BA54"/>
  <c r="AW54"/>
  <c r="AK30"/>
  <c r="BB54"/>
  <c r="AX54"/>
  <c i="2" r="J33"/>
  <c i="1" r="AV55"/>
  <c r="AT55"/>
  <c i="2" r="F33"/>
  <c i="1" r="AZ55"/>
  <c r="AU54"/>
  <c r="BC54"/>
  <c r="AY54"/>
  <c i="3" r="F33"/>
  <c i="1" r="AZ56"/>
  <c i="2" l="1" r="BK85"/>
  <c r="J85"/>
  <c r="J59"/>
  <c i="3" r="J86"/>
  <c r="J60"/>
  <c i="1" r="W32"/>
  <c r="AZ54"/>
  <c r="W29"/>
  <c i="3" r="J30"/>
  <c i="1" r="AG56"/>
  <c r="W30"/>
  <c r="W31"/>
  <c i="3" l="1" r="J39"/>
  <c i="1" r="AN56"/>
  <c i="2" r="J30"/>
  <c i="1" r="AG55"/>
  <c r="AN55"/>
  <c r="AV54"/>
  <c r="AK29"/>
  <c i="2" l="1" r="J39"/>
  <c i="1"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<sst xmlns="http://schemas.openxmlformats.org/spreadsheetml/2006/main">
  <si>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</si>
  <si>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</si>
  <si>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</si>
  <si>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</si>
  <si>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</si>
  <si>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{d5260561-3914-49d1-9f5f-4a297fc4b0ce}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</si>
  <si>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</si>
  <si>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</si>
  <si>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</si>
  <si>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</si>
  <si>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</si>
  <si>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</si>
  <si>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</si>
  <si>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</si>
  <si>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2401803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</si>
  <si>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</si>
  <si>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</si>
  <si>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Zhotovení zpevněných stanovišť kontejnerů na odpad - XI. Etapa</t>
  </si>
  <si>
    <t>KSO:</t>
  </si>
  <si>
    <t/>
  </si>
  <si>
    <t>CC-CZ:</t>
  </si>
  <si>
    <t>Místo:</t>
  </si>
  <si>
    <t>Jihlava</t>
  </si>
  <si>
    <t>Datum:</t>
  </si>
  <si>
    <t>30. 7. 2024</t>
  </si>
  <si>
    <t>Zadavatel:</t>
  </si>
  <si>
    <t>IČ:</t>
  </si>
  <si>
    <t>00286010</t>
  </si>
  <si>
    <t>Statutární město Jihlava</t>
  </si>
  <si>
    <t>DIČ:</t>
  </si>
  <si>
    <t>Uchazeč:</t>
  </si>
  <si>
    <t>Vyplň údaj</t>
  </si>
  <si>
    <t>Projektant:</t>
  </si>
  <si>
    <t>49974424</t>
  </si>
  <si>
    <t>Agroprojekt Jihlava, spol.s.r.o.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</si>
  <si>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</si>
  <si>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</si>
  <si>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</si>
  <si>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</si>
  <si>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</si>
  <si>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</si>
  <si>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</si>
  <si>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</si>
  <si>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</si>
  <si>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</si>
  <si>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</si>
  <si>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</si>
  <si>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</si>
  <si>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</si>
  <si>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</si>
  <si>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</si>
  <si>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</si>
  <si>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</si>
  <si>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</si>
  <si>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</si>
  <si>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</si>
  <si>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</si>
  <si>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</si>
  <si>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</si>
  <si>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</si>
  <si>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</si>
  <si>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</si>
  <si>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</si>
  <si>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</si>
  <si>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</si>
  <si>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</si>
  <si>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</si>
  <si>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</si>
  <si>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</si>
  <si>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</si>
  <si>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</si>
  <si>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</si>
  <si>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</si>
  <si>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</si>
  <si>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</si>
  <si>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</si>
  <si>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</si>
  <si>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</si>
  <si>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3</t>
  </si>
  <si>
    <t>Lokalita Fügnerova</t>
  </si>
  <si>
    <t>ING</t>
  </si>
  <si>
    <t>1</t>
  </si>
  <si>
    <t>{fee38f1a-ffe7-4c7d-8574-1e7297d2b35b}</t>
  </si>
  <si>
    <t>2</t>
  </si>
  <si>
    <t>VON</t>
  </si>
  <si>
    <t>Vedlejší a ostatní náklady</t>
  </si>
  <si>
    <t>{697da187-cad3-4f0a-bef4-b701a9c50392}</t>
  </si>
  <si>
    <t>KRYCÍ LIST SOUPISU PRACÍ</t>
  </si>
  <si>
    <t>Objekt:</t>
  </si>
  <si>
    <t>3 - Lokalita Fügnerova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</si>
  <si>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</si>
  <si>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</si>
  <si>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</si>
  <si>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</si>
  <si>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</si>
  <si>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</si>
  <si>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</si>
  <si>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</si>
  <si>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</si>
  <si>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</si>
  <si>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</si>
  <si>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</si>
  <si>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</si>
  <si>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</si>
  <si>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</si>
  <si>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</si>
  <si>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</si>
  <si>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</si>
  <si>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</si>
  <si>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</si>
  <si>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</si>
  <si>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</si>
  <si>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</si>
  <si>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</si>
  <si>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</si>
  <si>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</si>
  <si>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</si>
  <si>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</si>
  <si>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</si>
  <si>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</si>
  <si>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</si>
  <si>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4</t>
  </si>
  <si>
    <t>952760979</t>
  </si>
  <si>
    <t>Online PSC</t>
  </si>
  <si>
    <t>https://podminky.urs.cz/item/CS_URS_2024_02/113106123</t>
  </si>
  <si>
    <t>VV</t>
  </si>
  <si>
    <t>4*1,4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</si>
  <si>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</si>
  <si>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</si>
  <si>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59205619</t>
  </si>
  <si>
    <t>https://podminky.urs.cz/item/CS_URS_2024_02/113107122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</si>
  <si>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</si>
  <si>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</si>
  <si>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1981753339</t>
  </si>
  <si>
    <t>https://podminky.urs.cz/item/CS_URS_2024_02/113107342</t>
  </si>
  <si>
    <t>12,5*0,3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</si>
  <si>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</si>
  <si>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</si>
  <si>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</si>
  <si>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1172093937</t>
  </si>
  <si>
    <t>https://podminky.urs.cz/item/CS_URS_2024_02/113202111</t>
  </si>
  <si>
    <t>13,5</t>
  </si>
  <si>
    <t>5</t>
  </si>
  <si>
    <t>113204111</t>
  </si>
  <si>
    <t>Vytrhání obrub s vybouráním lože, s přemístěním hmot na skládku na vzdálenost do 3 m nebo s naložením na dopravní prostředek záhonových</t>
  </si>
  <si>
    <t>605949389</t>
  </si>
  <si>
    <t>https://podminky.urs.cz/item/CS_URS_2024_02/113204111</t>
  </si>
  <si>
    <t>4+1,5</t>
  </si>
  <si>
    <t>6</t>
  </si>
  <si>
    <t>122151101</t>
  </si>
  <si>
    <t>Odkopávky a prokopávky nezapažené strojně v hornině třídy těžitelnosti I skupiny 1 a 2 do 20 m3</t>
  </si>
  <si>
    <t>m3</t>
  </si>
  <si>
    <t>148679401</t>
  </si>
  <si>
    <t>https://podminky.urs.cz/item/CS_URS_2024_02/122151101</t>
  </si>
  <si>
    <t>1,04*8,8</t>
  </si>
  <si>
    <t>9,2</t>
  </si>
  <si>
    <t>7</t>
  </si>
  <si>
    <t>129001101</t>
  </si>
  <si>
    <t>Příplatek k cenám vykopávek za ztížení vykopávky v blízkosti podzemního vedení nebo výbušnin v horninách jakékoliv třídy</t>
  </si>
  <si>
    <t>-1055175114</t>
  </si>
  <si>
    <t>https://podminky.urs.cz/item/CS_URS_2024_02/129001101</t>
  </si>
  <si>
    <t>8</t>
  </si>
  <si>
    <t>131212531</t>
  </si>
  <si>
    <t>Hloubení jamek ručně objemu do 0,5 m3 s odhozením výkopku do 3 m nebo naložením na dopravní prostředek v hornině třídy těžitelnosti I skupiny 3 soudržných</t>
  </si>
  <si>
    <t>1956925834</t>
  </si>
  <si>
    <t>https://podminky.urs.cz/item/CS_URS_2024_02/131212531</t>
  </si>
  <si>
    <t>pro dopravní značku</t>
  </si>
  <si>
    <t>0,5*0,5*0,6</t>
  </si>
  <si>
    <t>9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</si>
  <si>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</si>
  <si>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</si>
  <si>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667685913</t>
  </si>
  <si>
    <t>https://podminky.urs.cz/item/CS_URS_2024_02/162651112</t>
  </si>
  <si>
    <t>"výkop" 9,2</t>
  </si>
  <si>
    <t>"zásyp" -2,63</t>
  </si>
  <si>
    <t>Součet</t>
  </si>
  <si>
    <t>10</t>
  </si>
  <si>
    <t>171201231</t>
  </si>
  <si>
    <t>Poplatek za uložení stavebního odpadu na recyklační skládce (skládkovné) zeminy a kamení zatříděného do Katalogu odpadů pod kódem 17 05 04</t>
  </si>
  <si>
    <t>t</t>
  </si>
  <si>
    <t>-1256233316</t>
  </si>
  <si>
    <t>https://podminky.urs.cz/item/CS_URS_2024_02/171201231</t>
  </si>
  <si>
    <t>6,57*1,8</t>
  </si>
  <si>
    <t>11</t>
  </si>
  <si>
    <t>171251201</t>
  </si>
  <si>
    <t>Uložení sypaniny na skládky nebo meziskládky bez hutnění s upravením uložené sypaniny do předepsaného tvaru</t>
  </si>
  <si>
    <t>-2085237949</t>
  </si>
  <si>
    <t>https://podminky.urs.cz/item/CS_URS_2024_02/171251201</t>
  </si>
  <si>
    <t>174111101</t>
  </si>
  <si>
    <t>Zásyp sypaninou z jakékoliv horniny ručně s uložením výkopku ve vrstvách se zhutněním jam, šachet, rýh nebo kolem objektů v těchto vykopávkách</t>
  </si>
  <si>
    <t>-1342945194</t>
  </si>
  <si>
    <t>https://podminky.urs.cz/item/CS_URS_2024_02/174111101</t>
  </si>
  <si>
    <t>zrušené kontejenrové stání</t>
  </si>
  <si>
    <t>3*1,5*0,2</t>
  </si>
  <si>
    <t>zásyp za navrhovaným kontejnerovým stáním</t>
  </si>
  <si>
    <t>10,2*0,1</t>
  </si>
  <si>
    <t>0,05*14,2</t>
  </si>
  <si>
    <t>13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</si>
  <si>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</si>
  <si>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</si>
  <si>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-506771921</t>
  </si>
  <si>
    <t>https://podminky.urs.cz/item/CS_URS_2024_02/181111111</t>
  </si>
  <si>
    <t>3*1,5</t>
  </si>
  <si>
    <t>14,2*0,4</t>
  </si>
  <si>
    <t>10,2</t>
  </si>
  <si>
    <t>14</t>
  </si>
  <si>
    <t>181311103</t>
  </si>
  <si>
    <t>Rozprostření a urovnání ornice v rovině nebo ve svahu sklonu do 1:5 ručně při souvislé ploše, tl. vrstvy do 200 mm</t>
  </si>
  <si>
    <t>-1031333439</t>
  </si>
  <si>
    <t>https://podminky.urs.cz/item/CS_URS_2024_02/181311103</t>
  </si>
  <si>
    <t>15</t>
  </si>
  <si>
    <t>181411131</t>
  </si>
  <si>
    <t>Založení trávníku na půdě předem připravené plochy do 1000 m2 výsevem včetně utažení parkového v rovině nebo na svahu do 1:5</t>
  </si>
  <si>
    <t>-1792677060</t>
  </si>
  <si>
    <t>https://podminky.urs.cz/item/CS_URS_2024_02/181411131</t>
  </si>
  <si>
    <t>16</t>
  </si>
  <si>
    <t>M</t>
  </si>
  <si>
    <t>00572420</t>
  </si>
  <si>
    <t>osivo směs travní parková okrasná</t>
  </si>
  <si>
    <t>kg</t>
  </si>
  <si>
    <t>1699676533</t>
  </si>
  <si>
    <t>10,2*0,02 'Přepočtené koeficientem množství</t>
  </si>
  <si>
    <t>Komunikace pozemní</t>
  </si>
  <si>
    <t>17</t>
  </si>
  <si>
    <t>564871011</t>
  </si>
  <si>
    <t>Podklad ze štěrkodrti ŠD s rozprostřením a zhutněním plochy jednotlivě do 100 m2, po zhutnění tl. 250 mm</t>
  </si>
  <si>
    <t>-731659272</t>
  </si>
  <si>
    <t>https://podminky.urs.cz/item/CS_URS_2024_02/564871011</t>
  </si>
  <si>
    <t>18</t>
  </si>
  <si>
    <t>564962111</t>
  </si>
  <si>
    <t>Podklad z mechanicky zpevněného kameniva MZK (minerální beton) s rozprostřením a s hutněním, po zhutnění tl. 200 mm</t>
  </si>
  <si>
    <t>1516631445</t>
  </si>
  <si>
    <t>https://podminky.urs.cz/item/CS_URS_2024_02/564962111</t>
  </si>
  <si>
    <t>19</t>
  </si>
  <si>
    <t>565145101</t>
  </si>
  <si>
    <t>Asfaltový beton vrstva podkladní ACP 16 (obalované kamenivo střednězrnné - OKS) s rozprostřením a zhutněním v pruhu šířky do 1,5 m, po zhutnění tl. 60 mm</t>
  </si>
  <si>
    <t>-976616367</t>
  </si>
  <si>
    <t>https://podminky.urs.cz/item/CS_URS_2024_02/565145101</t>
  </si>
  <si>
    <t>20</t>
  </si>
  <si>
    <t>573191111</t>
  </si>
  <si>
    <t>Postřik infiltrační kationaktivní emulzí v množství 1,00 kg/m2</t>
  </si>
  <si>
    <t>-1271046657</t>
  </si>
  <si>
    <t>https://podminky.urs.cz/item/CS_URS_2024_02/573191111</t>
  </si>
  <si>
    <t>573231108</t>
  </si>
  <si>
    <t>Postřik spojovací PS bez posypu kamenivem ze silniční emulze, v množství 0,50 kg/m2</t>
  </si>
  <si>
    <t>642726429</t>
  </si>
  <si>
    <t>https://podminky.urs.cz/item/CS_URS_2024_02/573231108</t>
  </si>
  <si>
    <t>22</t>
  </si>
  <si>
    <t>577134211</t>
  </si>
  <si>
    <t>Asfaltový beton vrstva obrusná ACO 11 (ABS) s rozprostřením a se zhutněním z nemodifikovaného asfaltu v pruhu šířky do 3 m tř. II, po zhutnění tl. 40 mm</t>
  </si>
  <si>
    <t>1718637437</t>
  </si>
  <si>
    <t>https://podminky.urs.cz/item/CS_URS_2024_02/577134211</t>
  </si>
  <si>
    <t>13,5*0,3</t>
  </si>
  <si>
    <t>23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</si>
  <si>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</si>
  <si>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</si>
  <si>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-631576286</t>
  </si>
  <si>
    <t>https://podminky.urs.cz/item/CS_URS_2024_02/596212210</t>
  </si>
  <si>
    <t>1,4*9,3</t>
  </si>
  <si>
    <t>24</t>
  </si>
  <si>
    <t>59245020</t>
  </si>
  <si>
    <t>dlažba skladebná betonová 200x100mm tl 80mm přírodní</t>
  </si>
  <si>
    <t>268407799</t>
  </si>
  <si>
    <t>"stávající vybouraná dlažba, která bude po očištění znovu použitá" -5,6</t>
  </si>
  <si>
    <t>7,42*1,03 'Přepočtené koeficientem množství</t>
  </si>
  <si>
    <t>Ostatní konstrukce a práce, bourání</t>
  </si>
  <si>
    <t>25</t>
  </si>
  <si>
    <t>912113112</t>
  </si>
  <si>
    <t>Montáž parkovacího dorazu šířky přes 800 do 1200 mm</t>
  </si>
  <si>
    <t>kus</t>
  </si>
  <si>
    <t>-7120602</t>
  </si>
  <si>
    <t>https://podminky.urs.cz/item/CS_URS_2024_02/912113112</t>
  </si>
  <si>
    <t>26</t>
  </si>
  <si>
    <t>56288007</t>
  </si>
  <si>
    <t>práh dorazový parkovací z gumy 1200mm</t>
  </si>
  <si>
    <t>763940856</t>
  </si>
  <si>
    <t>27</t>
  </si>
  <si>
    <t>914511111</t>
  </si>
  <si>
    <t>Montáž sloupku dopravních značek délky do 3,5 m do betonového základu</t>
  </si>
  <si>
    <t>331629846</t>
  </si>
  <si>
    <t>https://podminky.urs.cz/item/CS_URS_2024_02/914511111</t>
  </si>
  <si>
    <t>28</t>
  </si>
  <si>
    <t>915211115</t>
  </si>
  <si>
    <t>Vodorovné dopravní značení stříkaným plastem dělící čára šířky 125 mm souvislá žlutá základní</t>
  </si>
  <si>
    <t>1396048351</t>
  </si>
  <si>
    <t>https://podminky.urs.cz/item/CS_URS_2024_02/915211115</t>
  </si>
  <si>
    <t>V12c</t>
  </si>
  <si>
    <t>10,5</t>
  </si>
  <si>
    <t>29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</si>
  <si>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</si>
  <si>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</si>
  <si>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1669589551</t>
  </si>
  <si>
    <t>https://podminky.urs.cz/item/CS_URS_2024_02/916131213</t>
  </si>
  <si>
    <t>30</t>
  </si>
  <si>
    <t>59217029</t>
  </si>
  <si>
    <t>obrubník silniční betonový nájezdový 1000x150x150mm</t>
  </si>
  <si>
    <t>624300010</t>
  </si>
  <si>
    <t>9,31372549019608*1,02 'Přepočtené koeficientem množství</t>
  </si>
  <si>
    <t>31</t>
  </si>
  <si>
    <t>59217030</t>
  </si>
  <si>
    <t>obrubník silniční betonový přechodový 1000x150x150-250mm</t>
  </si>
  <si>
    <t>114968585</t>
  </si>
  <si>
    <t>32</t>
  </si>
  <si>
    <t>59217031</t>
  </si>
  <si>
    <t>obrubník silniční betonový 1000x150x250mm</t>
  </si>
  <si>
    <t>46974186</t>
  </si>
  <si>
    <t>33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</si>
  <si>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</si>
  <si>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</si>
  <si>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1888974712</t>
  </si>
  <si>
    <t>https://podminky.urs.cz/item/CS_URS_2024_02/916231213</t>
  </si>
  <si>
    <t>34</t>
  </si>
  <si>
    <t>59217016</t>
  </si>
  <si>
    <t>obrubník betonový chodníkový 1000x80x250mm</t>
  </si>
  <si>
    <t>404828154</t>
  </si>
  <si>
    <t>35</t>
  </si>
  <si>
    <t>59217036</t>
  </si>
  <si>
    <t>obrubník parkový betonový 500x80x250mm přírodní</t>
  </si>
  <si>
    <t>1107150265</t>
  </si>
  <si>
    <t>36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</si>
  <si>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</si>
  <si>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</si>
  <si>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-599490493</t>
  </si>
  <si>
    <t>https://podminky.urs.cz/item/CS_URS_2024_02/919732211</t>
  </si>
  <si>
    <t>37</t>
  </si>
  <si>
    <t>919735111</t>
  </si>
  <si>
    <t>Řezání stávajícího živičného krytu nebo podkladu hloubky do 50 mm</t>
  </si>
  <si>
    <t>-32815051</t>
  </si>
  <si>
    <t>https://podminky.urs.cz/item/CS_URS_2024_02/919735111</t>
  </si>
  <si>
    <t>13,5+0,6</t>
  </si>
  <si>
    <t>38</t>
  </si>
  <si>
    <t>938909331</t>
  </si>
  <si>
    <t>Čištění vozovek metením bláta, prachu nebo hlinitého nánosu s odklizením na hromady na vzdálenost do 20 m nebo naložením na dopravní prostředek ručně povrchu podkladu nebo krytu betonového nebo živičného</t>
  </si>
  <si>
    <t>1227155004</t>
  </si>
  <si>
    <t>https://podminky.urs.cz/item/CS_URS_2024_02/938909331</t>
  </si>
  <si>
    <t>plocha vodorovného značení</t>
  </si>
  <si>
    <t>10,5*0,5</t>
  </si>
  <si>
    <t>39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</si>
  <si>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</si>
  <si>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</si>
  <si>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769325225</t>
  </si>
  <si>
    <t>https://podminky.urs.cz/item/CS_URS_2024_02/966006132</t>
  </si>
  <si>
    <t>40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</si>
  <si>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</si>
  <si>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</si>
  <si>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-1565973058</t>
  </si>
  <si>
    <t>https://podminky.urs.cz/item/CS_URS_2024_02/979054451</t>
  </si>
  <si>
    <t>997</t>
  </si>
  <si>
    <t>Přesun sutě</t>
  </si>
  <si>
    <t>41</t>
  </si>
  <si>
    <t>997221571</t>
  </si>
  <si>
    <t>Vodorovná doprava vybouraných hmot bez naložení, ale se složením a s hrubým urovnáním na vzdálenost do 1 km</t>
  </si>
  <si>
    <t>1098659619</t>
  </si>
  <si>
    <t>https://podminky.urs.cz/item/CS_URS_2024_02/997221571</t>
  </si>
  <si>
    <t>6,975</t>
  </si>
  <si>
    <t>"zámková dlažba" -1,5</t>
  </si>
  <si>
    <t>-"značka" 0,082</t>
  </si>
  <si>
    <t>42</t>
  </si>
  <si>
    <t>997221579</t>
  </si>
  <si>
    <t>Příplatek ZKD 1 km u vodorovné dopravy vybouraných hmot</t>
  </si>
  <si>
    <t>1728315492</t>
  </si>
  <si>
    <t>https://podminky.urs.cz/item/CS_URS_2024_02/997221579</t>
  </si>
  <si>
    <t>odvoz na skládku do 5-ti km</t>
  </si>
  <si>
    <t>5,4*4</t>
  </si>
  <si>
    <t>43</t>
  </si>
  <si>
    <t>997221861</t>
  </si>
  <si>
    <t>Poplatek za uložení stavebního odpadu na recyklační skládce (skládkovné) z prostého betonu zatříděného do Katalogu odpadů pod kódem 17 01 01</t>
  </si>
  <si>
    <t>679460701</t>
  </si>
  <si>
    <t>https://podminky.urs.cz/item/CS_URS_2024_02/997221861</t>
  </si>
  <si>
    <t>"obruby" 2,768+0,22</t>
  </si>
  <si>
    <t>44</t>
  </si>
  <si>
    <t>997221873</t>
  </si>
  <si>
    <t>-922527890</t>
  </si>
  <si>
    <t>https://podminky.urs.cz/item/CS_URS_2024_02/997221873</t>
  </si>
  <si>
    <t>45</t>
  </si>
  <si>
    <t>997221875</t>
  </si>
  <si>
    <t>Poplatek za uložení stavebního odpadu na recyklační skládce (skládkovné) asfaltového bez obsahu dehtu zatříděného do Katalogu odpadů pod kódem 17 03 02</t>
  </si>
  <si>
    <t>1627105671</t>
  </si>
  <si>
    <t>https://podminky.urs.cz/item/CS_URS_2024_02/997221875</t>
  </si>
  <si>
    <t>998</t>
  </si>
  <si>
    <t>Přesun hmot</t>
  </si>
  <si>
    <t>46</t>
  </si>
  <si>
    <t>998223011</t>
  </si>
  <si>
    <t>Přesun hmot pro pozemní komunikace s krytem dlážděným dopravní vzdálenost do 200 m jakékoliv délky objektu</t>
  </si>
  <si>
    <t>-1533945664</t>
  </si>
  <si>
    <t>https://podminky.urs.cz/item/CS_URS_2024_02/998223011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</si>
  <si>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</si>
  <si>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</si>
  <si>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</si>
  <si>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</si>
  <si>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</si>
  <si>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</si>
  <si>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</si>
  <si>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</si>
  <si>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</si>
  <si>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</si>
  <si>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</si>
  <si>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</si>
  <si>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Zeměměřičské práce před výstavbou</t>
  </si>
  <si>
    <t>soubor</t>
  </si>
  <si>
    <t>1024</t>
  </si>
  <si>
    <t>638466284</t>
  </si>
  <si>
    <t>https://podminky.urs.cz/item/CS_URS_2024_02/012203000</t>
  </si>
  <si>
    <t>P</t>
  </si>
  <si>
    <t>Poznámka k položce:_x000d_
Zajištění vytyčení veškerých stávajících inženýrských sítí (včetně úhrady za vytyčení), odpovědnost za jejich neporušení během výstavby a zpětné předání jejich správcům.</t>
  </si>
  <si>
    <t>012303000</t>
  </si>
  <si>
    <t>Zeměměřičské práce při provádění stavby</t>
  </si>
  <si>
    <t>19133692</t>
  </si>
  <si>
    <t>https://podminky.urs.cz/item/CS_URS_2024_02/012303000</t>
  </si>
  <si>
    <t>Poznámka k položce:_x000d_
- výšková měření, výpočet objemů aj., které mají charakter kontrolních a upřesňujících činností_x000d_
- měření posunu a změn polohy bodů v průběhu výstavby</t>
  </si>
  <si>
    <t>012344000</t>
  </si>
  <si>
    <t>Vytyčovací práce</t>
  </si>
  <si>
    <t>-1416563328</t>
  </si>
  <si>
    <t>https://podminky.urs.cz/item/CS_URS_2024_02/012344000</t>
  </si>
  <si>
    <t>Poznámka k položce:_x000d_
Vytyčení objektů stavby a pevných vytyčovacích bodů vč. fixace.</t>
  </si>
  <si>
    <t>012414000</t>
  </si>
  <si>
    <t>Geometrický plán</t>
  </si>
  <si>
    <t>292928899</t>
  </si>
  <si>
    <t>https://podminky.urs.cz/item/CS_URS_2024_02/012414000</t>
  </si>
  <si>
    <t>012444000</t>
  </si>
  <si>
    <t>Geodetické měření skutečného provedení stavby</t>
  </si>
  <si>
    <t>1609108705</t>
  </si>
  <si>
    <t>https://podminky.urs.cz/item/CS_URS_2024_02/012444000</t>
  </si>
  <si>
    <t>013254000</t>
  </si>
  <si>
    <t>Dokumentace skutečného provedení stavby</t>
  </si>
  <si>
    <t>-148715324</t>
  </si>
  <si>
    <t>https://podminky.urs.cz/item/CS_URS_2024_02/013254000</t>
  </si>
  <si>
    <t>013294000</t>
  </si>
  <si>
    <t>Ostatní dokumentace stavby</t>
  </si>
  <si>
    <t>-1324940151</t>
  </si>
  <si>
    <t>https://podminky.urs.cz/item/CS_URS_2024_02/013294000</t>
  </si>
  <si>
    <t xml:space="preserve">Poznámka k položce:_x000d_
1. Fotodokumentace stavby před zahájením stavby, v průběhu výstavby a po výstavbě - zařazení fotek do fotoalba v časové posloupnosti a popisem činnosti a číslem ojektů, v listinné a digitální podobě, pasport okolních objektů._x000d_
</t>
  </si>
  <si>
    <t>VRN3</t>
  </si>
  <si>
    <t>Zařízení staveniště</t>
  </si>
  <si>
    <t>030001000</t>
  </si>
  <si>
    <t>-678367783</t>
  </si>
  <si>
    <t>https://podminky.urs.cz/item/CS_URS_2024_02/030001000</t>
  </si>
  <si>
    <t xml:space="preserve">Poznámka k položce:_x000d_
Náklady na :_x000d_
- související přípravné práce (projektové práce a terénní úpravy pro zařízení staveniště)_x000d_
- vybavení staveniště (stavební buňky, mobilní WC, pronájem ploch, provizorní komunikace aj.)_x000d_
- připojení na inženýrské sítě vč. nákladů na energii _x000d_
- zabezpečení staveniště (oplocení staveniště, opatření na ochranu sousedních pozemků, osvětlení staveniště, informační tabule stavby, dopravní značení na staveništi aj.)_x000d_
- zrušení zařízení staveniště (rozebrání, bourání a odvoz zařízení staveniště, úprava terénu do původního stavu)_x000d_
_x000d_
Cena byla určena procentuálně (≤3%) ze základních rozpočtových nákladů stavby (ZRN = HSV+PSV). </t>
  </si>
  <si>
    <t>VRN4</t>
  </si>
  <si>
    <t>Inženýrská činnost</t>
  </si>
  <si>
    <t>040001000</t>
  </si>
  <si>
    <t>741087569</t>
  </si>
  <si>
    <t>https://podminky.urs.cz/item/CS_URS_2024_02/040001000</t>
  </si>
  <si>
    <t xml:space="preserve">Poznámka k položce:_x000d_
K inženýrské činnosti řadíme:_x000d_
_x000d_
dozory (dozor projektanta, investora, SSD, BOZP, hydrogeologa aj.)_x000d_
posudky (plán BOZP, PENB, energetický štítek obálky budovy aj.)_x000d_
zkoušky a měření (tlakové, zátěžové, hutnící, měření a monitoring atd.)_x000d_
revize (náklady na revize dočasných objektů nebo zařízení staveniště)_x000d_
kompletační a koordinační činnost (náklady na výběrové řízení, činnosti související se zakázkou atd.)_x000d_
ostatní inženýrská činnost_x000d_
_x000d_
Cena byla určena procentuálně (≤3%) ze základních rozpočtových nákladů stavby (ZRN = HSV+PSV). </t>
  </si>
  <si>
    <t>043134000</t>
  </si>
  <si>
    <t>Zkoušky zatěžovací</t>
  </si>
  <si>
    <t>2138770248</t>
  </si>
  <si>
    <t>https://podminky.urs.cz/item/CS_URS_2024_02/043134000</t>
  </si>
  <si>
    <t>Poznámka k položce:_x000d_
Statické zatěžovací zkoušky pro kontrolu zhutnění podloží komunikace a pro kontrolu hutnění zásypů výkopů sítí rázové zkoušky. Předpokládané množství zkoušek 6._x000d_
 V ceně jsou započteny technické práce při měření, vyhodnocení zkoušek a protokol včetně dopravy.</t>
  </si>
  <si>
    <t>VRN7</t>
  </si>
  <si>
    <t>Provozní vlivy</t>
  </si>
  <si>
    <t>075002000</t>
  </si>
  <si>
    <t>Ochranná pásma</t>
  </si>
  <si>
    <t>-755201123</t>
  </si>
  <si>
    <t>https://podminky.urs.cz/item/CS_URS_2024_02/075002000</t>
  </si>
  <si>
    <t xml:space="preserve">Poznámka k položce:_x000d_
Jedná se o náklady související se zákazem, omezením nebo výkonem stavebních prací prováděných v blízkosti nadzemních el. vedení, křížení el. vedení, podzemních kabelových vedení, vodovodních vedení, vedení plynu, teplovodů, ropovodů, měníren proudu, trafostanic, ochranných pásem vodních zdrojů, vodáren, čistíren vod, plynáren, plynojemů apod._x000d_
_x000d_
Cena byla určena procentuálně (≤1,5%) ze základních rozpočtových nákladů stavby (ZRN = HSV+PSV). </t>
  </si>
  <si>
    <t>VRN9</t>
  </si>
  <si>
    <t>Ostatní náklady</t>
  </si>
  <si>
    <t>005211080R</t>
  </si>
  <si>
    <t>Bezpečnostní a hygienická opatření na staveništi</t>
  </si>
  <si>
    <t>1857505612</t>
  </si>
  <si>
    <t>Poznámka k položce:_x000d_
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poplachové směrnice) a z hlediska provozu staveniště (provozně dopravní řád).</t>
  </si>
  <si>
    <t>0912</t>
  </si>
  <si>
    <t>Opatření na ochranu pozemků sousedních se staveništěm</t>
  </si>
  <si>
    <t>990110189</t>
  </si>
  <si>
    <t>Poznámka k položce:_x000d_
Opravy, údržba a průběžné čištění, kropení komunikací užívaných v průběhu výstavby.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</si>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</sst>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123" TargetMode="External" /><Relationship Id="rId2" Type="http://schemas.openxmlformats.org/officeDocument/2006/relationships/hyperlink" Target="https://podminky.urs.cz/item/CS_URS_2024_02/113107122" TargetMode="External" /><Relationship Id="rId3" Type="http://schemas.openxmlformats.org/officeDocument/2006/relationships/hyperlink" Target="https://podminky.urs.cz/item/CS_URS_2024_02/113107342" TargetMode="External" /><Relationship Id="rId4" Type="http://schemas.openxmlformats.org/officeDocument/2006/relationships/hyperlink" Target="https://podminky.urs.cz/item/CS_URS_2024_02/113202111" TargetMode="External" /><Relationship Id="rId5" Type="http://schemas.openxmlformats.org/officeDocument/2006/relationships/hyperlink" Target="https://podminky.urs.cz/item/CS_URS_2024_02/113204111" TargetMode="External" /><Relationship Id="rId6" Type="http://schemas.openxmlformats.org/officeDocument/2006/relationships/hyperlink" Target="https://podminky.urs.cz/item/CS_URS_2024_02/122151101" TargetMode="External" /><Relationship Id="rId7" Type="http://schemas.openxmlformats.org/officeDocument/2006/relationships/hyperlink" Target="https://podminky.urs.cz/item/CS_URS_2024_02/129001101" TargetMode="External" /><Relationship Id="rId8" Type="http://schemas.openxmlformats.org/officeDocument/2006/relationships/hyperlink" Target="https://podminky.urs.cz/item/CS_URS_2024_02/131212531" TargetMode="External" /><Relationship Id="rId9" Type="http://schemas.openxmlformats.org/officeDocument/2006/relationships/hyperlink" Target="https://podminky.urs.cz/item/CS_URS_2024_02/162651112" TargetMode="External" /><Relationship Id="rId10" Type="http://schemas.openxmlformats.org/officeDocument/2006/relationships/hyperlink" Target="https://podminky.urs.cz/item/CS_URS_2024_02/171201231" TargetMode="External" /><Relationship Id="rId11" Type="http://schemas.openxmlformats.org/officeDocument/2006/relationships/hyperlink" Target="https://podminky.urs.cz/item/CS_URS_2024_02/171251201" TargetMode="External" /><Relationship Id="rId12" Type="http://schemas.openxmlformats.org/officeDocument/2006/relationships/hyperlink" Target="https://podminky.urs.cz/item/CS_URS_2024_02/174111101" TargetMode="External" /><Relationship Id="rId13" Type="http://schemas.openxmlformats.org/officeDocument/2006/relationships/hyperlink" Target="https://podminky.urs.cz/item/CS_URS_2024_02/181111111" TargetMode="External" /><Relationship Id="rId14" Type="http://schemas.openxmlformats.org/officeDocument/2006/relationships/hyperlink" Target="https://podminky.urs.cz/item/CS_URS_2024_02/181311103" TargetMode="External" /><Relationship Id="rId15" Type="http://schemas.openxmlformats.org/officeDocument/2006/relationships/hyperlink" Target="https://podminky.urs.cz/item/CS_URS_2024_02/181411131" TargetMode="External" /><Relationship Id="rId16" Type="http://schemas.openxmlformats.org/officeDocument/2006/relationships/hyperlink" Target="https://podminky.urs.cz/item/CS_URS_2024_02/564871011" TargetMode="External" /><Relationship Id="rId17" Type="http://schemas.openxmlformats.org/officeDocument/2006/relationships/hyperlink" Target="https://podminky.urs.cz/item/CS_URS_2024_02/564962111" TargetMode="External" /><Relationship Id="rId18" Type="http://schemas.openxmlformats.org/officeDocument/2006/relationships/hyperlink" Target="https://podminky.urs.cz/item/CS_URS_2024_02/565145101" TargetMode="External" /><Relationship Id="rId19" Type="http://schemas.openxmlformats.org/officeDocument/2006/relationships/hyperlink" Target="https://podminky.urs.cz/item/CS_URS_2024_02/573191111" TargetMode="External" /><Relationship Id="rId20" Type="http://schemas.openxmlformats.org/officeDocument/2006/relationships/hyperlink" Target="https://podminky.urs.cz/item/CS_URS_2024_02/573231108" TargetMode="External" /><Relationship Id="rId21" Type="http://schemas.openxmlformats.org/officeDocument/2006/relationships/hyperlink" Target="https://podminky.urs.cz/item/CS_URS_2024_02/577134211" TargetMode="External" /><Relationship Id="rId22" Type="http://schemas.openxmlformats.org/officeDocument/2006/relationships/hyperlink" Target="https://podminky.urs.cz/item/CS_URS_2024_02/596212210" TargetMode="External" /><Relationship Id="rId23" Type="http://schemas.openxmlformats.org/officeDocument/2006/relationships/hyperlink" Target="https://podminky.urs.cz/item/CS_URS_2024_02/912113112" TargetMode="External" /><Relationship Id="rId24" Type="http://schemas.openxmlformats.org/officeDocument/2006/relationships/hyperlink" Target="https://podminky.urs.cz/item/CS_URS_2024_02/914511111" TargetMode="External" /><Relationship Id="rId25" Type="http://schemas.openxmlformats.org/officeDocument/2006/relationships/hyperlink" Target="https://podminky.urs.cz/item/CS_URS_2024_02/915211115" TargetMode="External" /><Relationship Id="rId26" Type="http://schemas.openxmlformats.org/officeDocument/2006/relationships/hyperlink" Target="https://podminky.urs.cz/item/CS_URS_2024_02/916131213" TargetMode="External" /><Relationship Id="rId27" Type="http://schemas.openxmlformats.org/officeDocument/2006/relationships/hyperlink" Target="https://podminky.urs.cz/item/CS_URS_2024_02/916231213" TargetMode="External" /><Relationship Id="rId28" Type="http://schemas.openxmlformats.org/officeDocument/2006/relationships/hyperlink" Target="https://podminky.urs.cz/item/CS_URS_2024_02/919732211" TargetMode="External" /><Relationship Id="rId29" Type="http://schemas.openxmlformats.org/officeDocument/2006/relationships/hyperlink" Target="https://podminky.urs.cz/item/CS_URS_2024_02/919735111" TargetMode="External" /><Relationship Id="rId30" Type="http://schemas.openxmlformats.org/officeDocument/2006/relationships/hyperlink" Target="https://podminky.urs.cz/item/CS_URS_2024_02/938909331" TargetMode="External" /><Relationship Id="rId31" Type="http://schemas.openxmlformats.org/officeDocument/2006/relationships/hyperlink" Target="https://podminky.urs.cz/item/CS_URS_2024_02/966006132" TargetMode="External" /><Relationship Id="rId32" Type="http://schemas.openxmlformats.org/officeDocument/2006/relationships/hyperlink" Target="https://podminky.urs.cz/item/CS_URS_2024_02/979054451" TargetMode="External" /><Relationship Id="rId33" Type="http://schemas.openxmlformats.org/officeDocument/2006/relationships/hyperlink" Target="https://podminky.urs.cz/item/CS_URS_2024_02/997221571" TargetMode="External" /><Relationship Id="rId34" Type="http://schemas.openxmlformats.org/officeDocument/2006/relationships/hyperlink" Target="https://podminky.urs.cz/item/CS_URS_2024_02/997221579" TargetMode="External" /><Relationship Id="rId35" Type="http://schemas.openxmlformats.org/officeDocument/2006/relationships/hyperlink" Target="https://podminky.urs.cz/item/CS_URS_2024_02/997221861" TargetMode="External" /><Relationship Id="rId36" Type="http://schemas.openxmlformats.org/officeDocument/2006/relationships/hyperlink" Target="https://podminky.urs.cz/item/CS_URS_2024_02/997221873" TargetMode="External" /><Relationship Id="rId37" Type="http://schemas.openxmlformats.org/officeDocument/2006/relationships/hyperlink" Target="https://podminky.urs.cz/item/CS_URS_2024_02/997221875" TargetMode="External" /><Relationship Id="rId38" Type="http://schemas.openxmlformats.org/officeDocument/2006/relationships/hyperlink" Target="https://podminky.urs.cz/item/CS_URS_2024_02/998223011" TargetMode="External" /><Relationship Id="rId3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2203000" TargetMode="External" /><Relationship Id="rId2" Type="http://schemas.openxmlformats.org/officeDocument/2006/relationships/hyperlink" Target="https://podminky.urs.cz/item/CS_URS_2024_02/012303000" TargetMode="External" /><Relationship Id="rId3" Type="http://schemas.openxmlformats.org/officeDocument/2006/relationships/hyperlink" Target="https://podminky.urs.cz/item/CS_URS_2024_02/012344000" TargetMode="External" /><Relationship Id="rId4" Type="http://schemas.openxmlformats.org/officeDocument/2006/relationships/hyperlink" Target="https://podminky.urs.cz/item/CS_URS_2024_02/012414000" TargetMode="External" /><Relationship Id="rId5" Type="http://schemas.openxmlformats.org/officeDocument/2006/relationships/hyperlink" Target="https://podminky.urs.cz/item/CS_URS_2024_02/012444000" TargetMode="External" /><Relationship Id="rId6" Type="http://schemas.openxmlformats.org/officeDocument/2006/relationships/hyperlink" Target="https://podminky.urs.cz/item/CS_URS_2024_02/013254000" TargetMode="External" /><Relationship Id="rId7" Type="http://schemas.openxmlformats.org/officeDocument/2006/relationships/hyperlink" Target="https://podminky.urs.cz/item/CS_URS_2024_02/013294000" TargetMode="External" /><Relationship Id="rId8" Type="http://schemas.openxmlformats.org/officeDocument/2006/relationships/hyperlink" Target="https://podminky.urs.cz/item/CS_URS_2024_02/030001000" TargetMode="External" /><Relationship Id="rId9" Type="http://schemas.openxmlformats.org/officeDocument/2006/relationships/hyperlink" Target="https://podminky.urs.cz/item/CS_URS_2024_02/040001000" TargetMode="External" /><Relationship Id="rId10" Type="http://schemas.openxmlformats.org/officeDocument/2006/relationships/hyperlink" Target="https://podminky.urs.cz/item/CS_URS_2024_02/043134000" TargetMode="External" /><Relationship Id="rId11" Type="http://schemas.openxmlformats.org/officeDocument/2006/relationships/hyperlink" Target="https://podminky.urs.cz/item/CS_URS_2024_02/075002000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33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2401803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Zhotovení zpevněných stanovišť kontejnerů na odpad - XI. 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Jihlava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30. 7. 2024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Jihlava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Agroprojekt Jihlava, spol.s.r.o.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Agroprojekt Jihlava, spol.s.r.o.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'3 - Lokalita Fügnerova'!J30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'3 - Lokalita Fügnerova'!P85</f>
        <v>0</v>
      </c>
      <c r="AV55" s="122">
        <f>'3 - Lokalita Fügnerova'!J33</f>
        <v>0</v>
      </c>
      <c r="AW55" s="122">
        <f>'3 - Lokalita Fügnerova'!J34</f>
        <v>0</v>
      </c>
      <c r="AX55" s="122">
        <f>'3 - Lokalita Fügnerova'!J35</f>
        <v>0</v>
      </c>
      <c r="AY55" s="122">
        <f>'3 - Lokalita Fügnerova'!J36</f>
        <v>0</v>
      </c>
      <c r="AZ55" s="122">
        <f>'3 - Lokalita Fügnerova'!F33</f>
        <v>0</v>
      </c>
      <c r="BA55" s="122">
        <f>'3 - Lokalita Fügnerova'!F34</f>
        <v>0</v>
      </c>
      <c r="BB55" s="122">
        <f>'3 - Lokalita Fügnerova'!F35</f>
        <v>0</v>
      </c>
      <c r="BC55" s="122">
        <f>'3 - Lokalita Fügnerova'!F36</f>
        <v>0</v>
      </c>
      <c r="BD55" s="124">
        <f>'3 - Lokalita Fügnerova'!F37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16.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'VON - Vedlejší a ostatní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84</v>
      </c>
      <c r="AR56" s="120"/>
      <c r="AS56" s="126">
        <v>0</v>
      </c>
      <c r="AT56" s="127">
        <f>ROUND(SUM(AV56:AW56),2)</f>
        <v>0</v>
      </c>
      <c r="AU56" s="128">
        <f>'VON - Vedlejší a ostatní ...'!P85</f>
        <v>0</v>
      </c>
      <c r="AV56" s="127">
        <f>'VON - Vedlejší a ostatní ...'!J33</f>
        <v>0</v>
      </c>
      <c r="AW56" s="127">
        <f>'VON - Vedlejší a ostatní ...'!J34</f>
        <v>0</v>
      </c>
      <c r="AX56" s="127">
        <f>'VON - Vedlejší a ostatní ...'!J35</f>
        <v>0</v>
      </c>
      <c r="AY56" s="127">
        <f>'VON - Vedlejší a ostatní ...'!J36</f>
        <v>0</v>
      </c>
      <c r="AZ56" s="127">
        <f>'VON - Vedlejší a ostatní ...'!F33</f>
        <v>0</v>
      </c>
      <c r="BA56" s="127">
        <f>'VON - Vedlejší a ostatní ...'!F34</f>
        <v>0</v>
      </c>
      <c r="BB56" s="127">
        <f>'VON - Vedlejší a ostatní ...'!F35</f>
        <v>0</v>
      </c>
      <c r="BC56" s="127">
        <f>'VON - Vedlejší a ostatní ...'!F36</f>
        <v>0</v>
      </c>
      <c r="BD56" s="129">
        <f>'VON - Vedlejší a ostatní ...'!F37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XlvggDsrKGKCDWwgl/hbhJ1C0z1nzk/ZMuWnOruyz7Np/380brEnGdWv8IqdgiCAox7sgJpPkw2eHm2N1y9f+w==" hashValue="Z9tkLLycckT0pKEore0qLR73yv6pdYWV37nSFuioGIqOyET0AYsjcMEkHQ4iZkHX5IaR781b56RpMzceEPZx1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3 - Lokalita Fügnerova'!C2" display="/"/>
    <hyperlink ref="A5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87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Zhotovení zpevněných stanovišť kontejnerů na odpad - XI.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ROUND((SUM(BE85:BE218)),  2)</f>
        <v>0</v>
      </c>
      <c r="G33" s="40"/>
      <c r="H33" s="40"/>
      <c r="I33" s="150">
        <v>0.20999999999999999</v>
      </c>
      <c r="J33" s="149">
        <f>ROUND(((SUM(BE85:BE218))*I33),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ROUND((SUM(BF85:BF218)),  2)</f>
        <v>0</v>
      </c>
      <c r="G34" s="40"/>
      <c r="H34" s="40"/>
      <c r="I34" s="150">
        <v>0.12</v>
      </c>
      <c r="J34" s="149">
        <f>ROUND(((SUM(BF85:BF218))*I34),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ROUND((SUM(BG85:BG218)),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ROUND((SUM(BH85:BH218)),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ROUND((SUM(BI85:BI218)),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Zhotovení zpevněných stanovišť kontejnerů na odpad - XI.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3 - Lokalita Fügnerova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30. 7. 2024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Agroprojekt Jihlava, spol.s.r.o.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Agroprojekt Jihlava, spol.s.r.o.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94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95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96</v>
      </c>
      <c r="E62" s="176"/>
      <c r="F62" s="176"/>
      <c r="G62" s="176"/>
      <c r="H62" s="176"/>
      <c r="I62" s="176"/>
      <c r="J62" s="177">
        <f>J142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97</v>
      </c>
      <c r="E63" s="176"/>
      <c r="F63" s="176"/>
      <c r="G63" s="176"/>
      <c r="H63" s="176"/>
      <c r="I63" s="176"/>
      <c r="J63" s="177">
        <f>J164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98</v>
      </c>
      <c r="E64" s="176"/>
      <c r="F64" s="176"/>
      <c r="G64" s="176"/>
      <c r="H64" s="176"/>
      <c r="I64" s="176"/>
      <c r="J64" s="177">
        <f>J197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99</v>
      </c>
      <c r="E65" s="176"/>
      <c r="F65" s="176"/>
      <c r="G65" s="176"/>
      <c r="H65" s="176"/>
      <c r="I65" s="176"/>
      <c r="J65" s="177">
        <f>J216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100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Zhotovení zpevněných stanovišť kontejnerů na odpad - XI. Etapa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88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3 - Lokalita Fügnerova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Jihlava</v>
      </c>
      <c r="G79" s="42"/>
      <c r="H79" s="42"/>
      <c r="I79" s="34" t="s">
        <v>23</v>
      </c>
      <c r="J79" s="74" t="str">
        <f>IF(J12="","",J12)</f>
        <v>30. 7. 2024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25</v>
      </c>
      <c r="D81" s="42"/>
      <c r="E81" s="42"/>
      <c r="F81" s="29" t="str">
        <f>E15</f>
        <v>Statutární město Jihlava</v>
      </c>
      <c r="G81" s="42"/>
      <c r="H81" s="42"/>
      <c r="I81" s="34" t="s">
        <v>32</v>
      </c>
      <c r="J81" s="38" t="str">
        <f>E21</f>
        <v>Agroprojekt Jihlava, spol.s.r.o.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30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>Agroprojekt Jihlava, spol.s.r.o.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101</v>
      </c>
      <c r="D84" s="182" t="s">
        <v>58</v>
      </c>
      <c r="E84" s="182" t="s">
        <v>54</v>
      </c>
      <c r="F84" s="182" t="s">
        <v>55</v>
      </c>
      <c r="G84" s="182" t="s">
        <v>102</v>
      </c>
      <c r="H84" s="182" t="s">
        <v>103</v>
      </c>
      <c r="I84" s="182" t="s">
        <v>104</v>
      </c>
      <c r="J84" s="183" t="s">
        <v>92</v>
      </c>
      <c r="K84" s="184" t="s">
        <v>105</v>
      </c>
      <c r="L84" s="185"/>
      <c r="M84" s="94" t="s">
        <v>19</v>
      </c>
      <c r="N84" s="95" t="s">
        <v>43</v>
      </c>
      <c r="O84" s="95" t="s">
        <v>106</v>
      </c>
      <c r="P84" s="95" t="s">
        <v>107</v>
      </c>
      <c r="Q84" s="95" t="s">
        <v>108</v>
      </c>
      <c r="R84" s="95" t="s">
        <v>109</v>
      </c>
      <c r="S84" s="95" t="s">
        <v>110</v>
      </c>
      <c r="T84" s="96" t="s">
        <v>111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112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</f>
        <v>0</v>
      </c>
      <c r="Q85" s="98"/>
      <c r="R85" s="188">
        <f>R86</f>
        <v>15.463860999999998</v>
      </c>
      <c r="S85" s="98"/>
      <c r="T85" s="189">
        <f>T86</f>
        <v>6.9744999999999999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93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72</v>
      </c>
      <c r="E86" s="194" t="s">
        <v>113</v>
      </c>
      <c r="F86" s="194" t="s">
        <v>114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P87+P142+P164+P197+P216</f>
        <v>0</v>
      </c>
      <c r="Q86" s="199"/>
      <c r="R86" s="200">
        <f>R87+R142+R164+R197+R216</f>
        <v>15.463860999999998</v>
      </c>
      <c r="S86" s="199"/>
      <c r="T86" s="201">
        <f>T87+T142+T164+T197+T216</f>
        <v>6.9744999999999999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81</v>
      </c>
      <c r="AT86" s="203" t="s">
        <v>72</v>
      </c>
      <c r="AU86" s="203" t="s">
        <v>73</v>
      </c>
      <c r="AY86" s="202" t="s">
        <v>115</v>
      </c>
      <c r="BK86" s="204">
        <f>BK87+BK142+BK164+BK197+BK216</f>
        <v>0</v>
      </c>
    </row>
    <row r="87" s="12" customFormat="1" ht="22.8" customHeight="1">
      <c r="A87" s="12"/>
      <c r="B87" s="191"/>
      <c r="C87" s="192"/>
      <c r="D87" s="193" t="s">
        <v>72</v>
      </c>
      <c r="E87" s="205" t="s">
        <v>81</v>
      </c>
      <c r="F87" s="205" t="s">
        <v>116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SUM(P88:P141)</f>
        <v>0</v>
      </c>
      <c r="Q87" s="199"/>
      <c r="R87" s="200">
        <f>SUM(R88:R141)</f>
        <v>0.000204</v>
      </c>
      <c r="S87" s="199"/>
      <c r="T87" s="201">
        <f>SUM(T88:T141)</f>
        <v>6.8925000000000001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81</v>
      </c>
      <c r="AT87" s="203" t="s">
        <v>72</v>
      </c>
      <c r="AU87" s="203" t="s">
        <v>81</v>
      </c>
      <c r="AY87" s="202" t="s">
        <v>115</v>
      </c>
      <c r="BK87" s="204">
        <f>SUM(BK88:BK141)</f>
        <v>0</v>
      </c>
    </row>
    <row r="88" s="2" customFormat="1" ht="62.7" customHeight="1">
      <c r="A88" s="40"/>
      <c r="B88" s="41"/>
      <c r="C88" s="207" t="s">
        <v>81</v>
      </c>
      <c r="D88" s="207" t="s">
        <v>117</v>
      </c>
      <c r="E88" s="208" t="s">
        <v>118</v>
      </c>
      <c r="F88" s="209" t="s">
        <v>119</v>
      </c>
      <c r="G88" s="210" t="s">
        <v>120</v>
      </c>
      <c r="H88" s="211">
        <v>5.5999999999999996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44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0.26000000000000001</v>
      </c>
      <c r="T88" s="218">
        <f>S88*H88</f>
        <v>1.456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121</v>
      </c>
      <c r="AT88" s="219" t="s">
        <v>117</v>
      </c>
      <c r="AU88" s="219" t="s">
        <v>83</v>
      </c>
      <c r="AY88" s="19" t="s">
        <v>115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81</v>
      </c>
      <c r="BK88" s="220">
        <f>ROUND(I88*H88,2)</f>
        <v>0</v>
      </c>
      <c r="BL88" s="19" t="s">
        <v>121</v>
      </c>
      <c r="BM88" s="219" t="s">
        <v>122</v>
      </c>
    </row>
    <row r="89" s="2" customFormat="1">
      <c r="A89" s="40"/>
      <c r="B89" s="41"/>
      <c r="C89" s="42"/>
      <c r="D89" s="221" t="s">
        <v>123</v>
      </c>
      <c r="E89" s="42"/>
      <c r="F89" s="222" t="s">
        <v>124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123</v>
      </c>
      <c r="AU89" s="19" t="s">
        <v>83</v>
      </c>
    </row>
    <row r="90" s="13" customFormat="1">
      <c r="A90" s="13"/>
      <c r="B90" s="226"/>
      <c r="C90" s="227"/>
      <c r="D90" s="228" t="s">
        <v>125</v>
      </c>
      <c r="E90" s="229" t="s">
        <v>19</v>
      </c>
      <c r="F90" s="230" t="s">
        <v>126</v>
      </c>
      <c r="G90" s="227"/>
      <c r="H90" s="231">
        <v>5.5999999999999996</v>
      </c>
      <c r="I90" s="232"/>
      <c r="J90" s="227"/>
      <c r="K90" s="227"/>
      <c r="L90" s="233"/>
      <c r="M90" s="234"/>
      <c r="N90" s="235"/>
      <c r="O90" s="235"/>
      <c r="P90" s="235"/>
      <c r="Q90" s="235"/>
      <c r="R90" s="235"/>
      <c r="S90" s="235"/>
      <c r="T90" s="23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7" t="s">
        <v>125</v>
      </c>
      <c r="AU90" s="237" t="s">
        <v>83</v>
      </c>
      <c r="AV90" s="13" t="s">
        <v>83</v>
      </c>
      <c r="AW90" s="13" t="s">
        <v>35</v>
      </c>
      <c r="AX90" s="13" t="s">
        <v>81</v>
      </c>
      <c r="AY90" s="237" t="s">
        <v>115</v>
      </c>
    </row>
    <row r="91" s="2" customFormat="1" ht="55.5" customHeight="1">
      <c r="A91" s="40"/>
      <c r="B91" s="41"/>
      <c r="C91" s="207" t="s">
        <v>83</v>
      </c>
      <c r="D91" s="207" t="s">
        <v>117</v>
      </c>
      <c r="E91" s="208" t="s">
        <v>127</v>
      </c>
      <c r="F91" s="209" t="s">
        <v>128</v>
      </c>
      <c r="G91" s="210" t="s">
        <v>120</v>
      </c>
      <c r="H91" s="211">
        <v>5.5999999999999996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44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0.28999999999999998</v>
      </c>
      <c r="T91" s="218">
        <f>S91*H91</f>
        <v>1.6239999999999999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121</v>
      </c>
      <c r="AT91" s="219" t="s">
        <v>117</v>
      </c>
      <c r="AU91" s="219" t="s">
        <v>83</v>
      </c>
      <c r="AY91" s="19" t="s">
        <v>115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81</v>
      </c>
      <c r="BK91" s="220">
        <f>ROUND(I91*H91,2)</f>
        <v>0</v>
      </c>
      <c r="BL91" s="19" t="s">
        <v>121</v>
      </c>
      <c r="BM91" s="219" t="s">
        <v>129</v>
      </c>
    </row>
    <row r="92" s="2" customFormat="1">
      <c r="A92" s="40"/>
      <c r="B92" s="41"/>
      <c r="C92" s="42"/>
      <c r="D92" s="221" t="s">
        <v>123</v>
      </c>
      <c r="E92" s="42"/>
      <c r="F92" s="222" t="s">
        <v>130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123</v>
      </c>
      <c r="AU92" s="19" t="s">
        <v>83</v>
      </c>
    </row>
    <row r="93" s="2" customFormat="1" ht="55.5" customHeight="1">
      <c r="A93" s="40"/>
      <c r="B93" s="41"/>
      <c r="C93" s="207" t="s">
        <v>78</v>
      </c>
      <c r="D93" s="207" t="s">
        <v>117</v>
      </c>
      <c r="E93" s="208" t="s">
        <v>131</v>
      </c>
      <c r="F93" s="209" t="s">
        <v>132</v>
      </c>
      <c r="G93" s="210" t="s">
        <v>120</v>
      </c>
      <c r="H93" s="211">
        <v>3.75</v>
      </c>
      <c r="I93" s="212"/>
      <c r="J93" s="213">
        <f>ROUND(I93*H93,2)</f>
        <v>0</v>
      </c>
      <c r="K93" s="214"/>
      <c r="L93" s="46"/>
      <c r="M93" s="215" t="s">
        <v>19</v>
      </c>
      <c r="N93" s="216" t="s">
        <v>44</v>
      </c>
      <c r="O93" s="86"/>
      <c r="P93" s="217">
        <f>O93*H93</f>
        <v>0</v>
      </c>
      <c r="Q93" s="217">
        <v>0</v>
      </c>
      <c r="R93" s="217">
        <f>Q93*H93</f>
        <v>0</v>
      </c>
      <c r="S93" s="217">
        <v>0.22</v>
      </c>
      <c r="T93" s="218">
        <f>S93*H93</f>
        <v>0.82499999999999996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9" t="s">
        <v>121</v>
      </c>
      <c r="AT93" s="219" t="s">
        <v>117</v>
      </c>
      <c r="AU93" s="219" t="s">
        <v>83</v>
      </c>
      <c r="AY93" s="19" t="s">
        <v>115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9" t="s">
        <v>81</v>
      </c>
      <c r="BK93" s="220">
        <f>ROUND(I93*H93,2)</f>
        <v>0</v>
      </c>
      <c r="BL93" s="19" t="s">
        <v>121</v>
      </c>
      <c r="BM93" s="219" t="s">
        <v>133</v>
      </c>
    </row>
    <row r="94" s="2" customFormat="1">
      <c r="A94" s="40"/>
      <c r="B94" s="41"/>
      <c r="C94" s="42"/>
      <c r="D94" s="221" t="s">
        <v>123</v>
      </c>
      <c r="E94" s="42"/>
      <c r="F94" s="222" t="s">
        <v>134</v>
      </c>
      <c r="G94" s="42"/>
      <c r="H94" s="42"/>
      <c r="I94" s="223"/>
      <c r="J94" s="42"/>
      <c r="K94" s="42"/>
      <c r="L94" s="46"/>
      <c r="M94" s="224"/>
      <c r="N94" s="22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123</v>
      </c>
      <c r="AU94" s="19" t="s">
        <v>83</v>
      </c>
    </row>
    <row r="95" s="13" customFormat="1">
      <c r="A95" s="13"/>
      <c r="B95" s="226"/>
      <c r="C95" s="227"/>
      <c r="D95" s="228" t="s">
        <v>125</v>
      </c>
      <c r="E95" s="229" t="s">
        <v>19</v>
      </c>
      <c r="F95" s="230" t="s">
        <v>135</v>
      </c>
      <c r="G95" s="227"/>
      <c r="H95" s="231">
        <v>3.75</v>
      </c>
      <c r="I95" s="232"/>
      <c r="J95" s="227"/>
      <c r="K95" s="227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125</v>
      </c>
      <c r="AU95" s="237" t="s">
        <v>83</v>
      </c>
      <c r="AV95" s="13" t="s">
        <v>83</v>
      </c>
      <c r="AW95" s="13" t="s">
        <v>35</v>
      </c>
      <c r="AX95" s="13" t="s">
        <v>81</v>
      </c>
      <c r="AY95" s="237" t="s">
        <v>115</v>
      </c>
    </row>
    <row r="96" s="2" customFormat="1" ht="49.05" customHeight="1">
      <c r="A96" s="40"/>
      <c r="B96" s="41"/>
      <c r="C96" s="207" t="s">
        <v>121</v>
      </c>
      <c r="D96" s="207" t="s">
        <v>117</v>
      </c>
      <c r="E96" s="208" t="s">
        <v>136</v>
      </c>
      <c r="F96" s="209" t="s">
        <v>137</v>
      </c>
      <c r="G96" s="210" t="s">
        <v>138</v>
      </c>
      <c r="H96" s="211">
        <v>13.5</v>
      </c>
      <c r="I96" s="212"/>
      <c r="J96" s="213">
        <f>ROUND(I96*H96,2)</f>
        <v>0</v>
      </c>
      <c r="K96" s="214"/>
      <c r="L96" s="46"/>
      <c r="M96" s="215" t="s">
        <v>19</v>
      </c>
      <c r="N96" s="216" t="s">
        <v>44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0.20499999999999999</v>
      </c>
      <c r="T96" s="218">
        <f>S96*H96</f>
        <v>2.7674999999999996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121</v>
      </c>
      <c r="AT96" s="219" t="s">
        <v>117</v>
      </c>
      <c r="AU96" s="219" t="s">
        <v>83</v>
      </c>
      <c r="AY96" s="19" t="s">
        <v>115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81</v>
      </c>
      <c r="BK96" s="220">
        <f>ROUND(I96*H96,2)</f>
        <v>0</v>
      </c>
      <c r="BL96" s="19" t="s">
        <v>121</v>
      </c>
      <c r="BM96" s="219" t="s">
        <v>139</v>
      </c>
    </row>
    <row r="97" s="2" customFormat="1">
      <c r="A97" s="40"/>
      <c r="B97" s="41"/>
      <c r="C97" s="42"/>
      <c r="D97" s="221" t="s">
        <v>123</v>
      </c>
      <c r="E97" s="42"/>
      <c r="F97" s="222" t="s">
        <v>140</v>
      </c>
      <c r="G97" s="42"/>
      <c r="H97" s="42"/>
      <c r="I97" s="223"/>
      <c r="J97" s="42"/>
      <c r="K97" s="42"/>
      <c r="L97" s="46"/>
      <c r="M97" s="224"/>
      <c r="N97" s="22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123</v>
      </c>
      <c r="AU97" s="19" t="s">
        <v>83</v>
      </c>
    </row>
    <row r="98" s="13" customFormat="1">
      <c r="A98" s="13"/>
      <c r="B98" s="226"/>
      <c r="C98" s="227"/>
      <c r="D98" s="228" t="s">
        <v>125</v>
      </c>
      <c r="E98" s="229" t="s">
        <v>19</v>
      </c>
      <c r="F98" s="230" t="s">
        <v>141</v>
      </c>
      <c r="G98" s="227"/>
      <c r="H98" s="231">
        <v>13.5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125</v>
      </c>
      <c r="AU98" s="237" t="s">
        <v>83</v>
      </c>
      <c r="AV98" s="13" t="s">
        <v>83</v>
      </c>
      <c r="AW98" s="13" t="s">
        <v>35</v>
      </c>
      <c r="AX98" s="13" t="s">
        <v>81</v>
      </c>
      <c r="AY98" s="237" t="s">
        <v>115</v>
      </c>
    </row>
    <row r="99" s="2" customFormat="1" ht="37.8" customHeight="1">
      <c r="A99" s="40"/>
      <c r="B99" s="41"/>
      <c r="C99" s="207" t="s">
        <v>142</v>
      </c>
      <c r="D99" s="207" t="s">
        <v>117</v>
      </c>
      <c r="E99" s="208" t="s">
        <v>143</v>
      </c>
      <c r="F99" s="209" t="s">
        <v>144</v>
      </c>
      <c r="G99" s="210" t="s">
        <v>138</v>
      </c>
      <c r="H99" s="211">
        <v>5.5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44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0.040000000000000001</v>
      </c>
      <c r="T99" s="218">
        <f>S99*H99</f>
        <v>0.22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121</v>
      </c>
      <c r="AT99" s="219" t="s">
        <v>117</v>
      </c>
      <c r="AU99" s="219" t="s">
        <v>83</v>
      </c>
      <c r="AY99" s="19" t="s">
        <v>115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81</v>
      </c>
      <c r="BK99" s="220">
        <f>ROUND(I99*H99,2)</f>
        <v>0</v>
      </c>
      <c r="BL99" s="19" t="s">
        <v>121</v>
      </c>
      <c r="BM99" s="219" t="s">
        <v>145</v>
      </c>
    </row>
    <row r="100" s="2" customFormat="1">
      <c r="A100" s="40"/>
      <c r="B100" s="41"/>
      <c r="C100" s="42"/>
      <c r="D100" s="221" t="s">
        <v>123</v>
      </c>
      <c r="E100" s="42"/>
      <c r="F100" s="222" t="s">
        <v>146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123</v>
      </c>
      <c r="AU100" s="19" t="s">
        <v>83</v>
      </c>
    </row>
    <row r="101" s="13" customFormat="1">
      <c r="A101" s="13"/>
      <c r="B101" s="226"/>
      <c r="C101" s="227"/>
      <c r="D101" s="228" t="s">
        <v>125</v>
      </c>
      <c r="E101" s="229" t="s">
        <v>19</v>
      </c>
      <c r="F101" s="230" t="s">
        <v>147</v>
      </c>
      <c r="G101" s="227"/>
      <c r="H101" s="231">
        <v>5.5</v>
      </c>
      <c r="I101" s="232"/>
      <c r="J101" s="227"/>
      <c r="K101" s="227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125</v>
      </c>
      <c r="AU101" s="237" t="s">
        <v>83</v>
      </c>
      <c r="AV101" s="13" t="s">
        <v>83</v>
      </c>
      <c r="AW101" s="13" t="s">
        <v>35</v>
      </c>
      <c r="AX101" s="13" t="s">
        <v>81</v>
      </c>
      <c r="AY101" s="237" t="s">
        <v>115</v>
      </c>
    </row>
    <row r="102" s="2" customFormat="1" ht="33" customHeight="1">
      <c r="A102" s="40"/>
      <c r="B102" s="41"/>
      <c r="C102" s="207" t="s">
        <v>148</v>
      </c>
      <c r="D102" s="207" t="s">
        <v>117</v>
      </c>
      <c r="E102" s="208" t="s">
        <v>149</v>
      </c>
      <c r="F102" s="209" t="s">
        <v>150</v>
      </c>
      <c r="G102" s="210" t="s">
        <v>151</v>
      </c>
      <c r="H102" s="211">
        <v>9.1999999999999993</v>
      </c>
      <c r="I102" s="212"/>
      <c r="J102" s="213">
        <f>ROUND(I102*H102,2)</f>
        <v>0</v>
      </c>
      <c r="K102" s="214"/>
      <c r="L102" s="46"/>
      <c r="M102" s="215" t="s">
        <v>19</v>
      </c>
      <c r="N102" s="216" t="s">
        <v>44</v>
      </c>
      <c r="O102" s="86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121</v>
      </c>
      <c r="AT102" s="219" t="s">
        <v>117</v>
      </c>
      <c r="AU102" s="219" t="s">
        <v>83</v>
      </c>
      <c r="AY102" s="19" t="s">
        <v>115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81</v>
      </c>
      <c r="BK102" s="220">
        <f>ROUND(I102*H102,2)</f>
        <v>0</v>
      </c>
      <c r="BL102" s="19" t="s">
        <v>121</v>
      </c>
      <c r="BM102" s="219" t="s">
        <v>152</v>
      </c>
    </row>
    <row r="103" s="2" customFormat="1">
      <c r="A103" s="40"/>
      <c r="B103" s="41"/>
      <c r="C103" s="42"/>
      <c r="D103" s="221" t="s">
        <v>123</v>
      </c>
      <c r="E103" s="42"/>
      <c r="F103" s="222" t="s">
        <v>153</v>
      </c>
      <c r="G103" s="42"/>
      <c r="H103" s="42"/>
      <c r="I103" s="223"/>
      <c r="J103" s="42"/>
      <c r="K103" s="42"/>
      <c r="L103" s="46"/>
      <c r="M103" s="224"/>
      <c r="N103" s="22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123</v>
      </c>
      <c r="AU103" s="19" t="s">
        <v>83</v>
      </c>
    </row>
    <row r="104" s="13" customFormat="1">
      <c r="A104" s="13"/>
      <c r="B104" s="226"/>
      <c r="C104" s="227"/>
      <c r="D104" s="228" t="s">
        <v>125</v>
      </c>
      <c r="E104" s="229" t="s">
        <v>19</v>
      </c>
      <c r="F104" s="230" t="s">
        <v>154</v>
      </c>
      <c r="G104" s="227"/>
      <c r="H104" s="231">
        <v>9.1519999999999992</v>
      </c>
      <c r="I104" s="232"/>
      <c r="J104" s="227"/>
      <c r="K104" s="227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125</v>
      </c>
      <c r="AU104" s="237" t="s">
        <v>83</v>
      </c>
      <c r="AV104" s="13" t="s">
        <v>83</v>
      </c>
      <c r="AW104" s="13" t="s">
        <v>35</v>
      </c>
      <c r="AX104" s="13" t="s">
        <v>73</v>
      </c>
      <c r="AY104" s="237" t="s">
        <v>115</v>
      </c>
    </row>
    <row r="105" s="13" customFormat="1">
      <c r="A105" s="13"/>
      <c r="B105" s="226"/>
      <c r="C105" s="227"/>
      <c r="D105" s="228" t="s">
        <v>125</v>
      </c>
      <c r="E105" s="229" t="s">
        <v>19</v>
      </c>
      <c r="F105" s="230" t="s">
        <v>155</v>
      </c>
      <c r="G105" s="227"/>
      <c r="H105" s="231">
        <v>9.1999999999999993</v>
      </c>
      <c r="I105" s="232"/>
      <c r="J105" s="227"/>
      <c r="K105" s="227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125</v>
      </c>
      <c r="AU105" s="237" t="s">
        <v>83</v>
      </c>
      <c r="AV105" s="13" t="s">
        <v>83</v>
      </c>
      <c r="AW105" s="13" t="s">
        <v>35</v>
      </c>
      <c r="AX105" s="13" t="s">
        <v>81</v>
      </c>
      <c r="AY105" s="237" t="s">
        <v>115</v>
      </c>
    </row>
    <row r="106" s="2" customFormat="1" ht="37.8" customHeight="1">
      <c r="A106" s="40"/>
      <c r="B106" s="41"/>
      <c r="C106" s="207" t="s">
        <v>156</v>
      </c>
      <c r="D106" s="207" t="s">
        <v>117</v>
      </c>
      <c r="E106" s="208" t="s">
        <v>157</v>
      </c>
      <c r="F106" s="209" t="s">
        <v>158</v>
      </c>
      <c r="G106" s="210" t="s">
        <v>151</v>
      </c>
      <c r="H106" s="211">
        <v>9.1999999999999993</v>
      </c>
      <c r="I106" s="212"/>
      <c r="J106" s="213">
        <f>ROUND(I106*H106,2)</f>
        <v>0</v>
      </c>
      <c r="K106" s="214"/>
      <c r="L106" s="46"/>
      <c r="M106" s="215" t="s">
        <v>19</v>
      </c>
      <c r="N106" s="216" t="s">
        <v>44</v>
      </c>
      <c r="O106" s="86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121</v>
      </c>
      <c r="AT106" s="219" t="s">
        <v>117</v>
      </c>
      <c r="AU106" s="219" t="s">
        <v>83</v>
      </c>
      <c r="AY106" s="19" t="s">
        <v>115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81</v>
      </c>
      <c r="BK106" s="220">
        <f>ROUND(I106*H106,2)</f>
        <v>0</v>
      </c>
      <c r="BL106" s="19" t="s">
        <v>121</v>
      </c>
      <c r="BM106" s="219" t="s">
        <v>159</v>
      </c>
    </row>
    <row r="107" s="2" customFormat="1">
      <c r="A107" s="40"/>
      <c r="B107" s="41"/>
      <c r="C107" s="42"/>
      <c r="D107" s="221" t="s">
        <v>123</v>
      </c>
      <c r="E107" s="42"/>
      <c r="F107" s="222" t="s">
        <v>160</v>
      </c>
      <c r="G107" s="42"/>
      <c r="H107" s="42"/>
      <c r="I107" s="223"/>
      <c r="J107" s="42"/>
      <c r="K107" s="42"/>
      <c r="L107" s="46"/>
      <c r="M107" s="224"/>
      <c r="N107" s="22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123</v>
      </c>
      <c r="AU107" s="19" t="s">
        <v>83</v>
      </c>
    </row>
    <row r="108" s="2" customFormat="1" ht="49.05" customHeight="1">
      <c r="A108" s="40"/>
      <c r="B108" s="41"/>
      <c r="C108" s="207" t="s">
        <v>161</v>
      </c>
      <c r="D108" s="207" t="s">
        <v>117</v>
      </c>
      <c r="E108" s="208" t="s">
        <v>162</v>
      </c>
      <c r="F108" s="209" t="s">
        <v>163</v>
      </c>
      <c r="G108" s="210" t="s">
        <v>151</v>
      </c>
      <c r="H108" s="211">
        <v>0.14999999999999999</v>
      </c>
      <c r="I108" s="212"/>
      <c r="J108" s="213">
        <f>ROUND(I108*H108,2)</f>
        <v>0</v>
      </c>
      <c r="K108" s="214"/>
      <c r="L108" s="46"/>
      <c r="M108" s="215" t="s">
        <v>19</v>
      </c>
      <c r="N108" s="216" t="s">
        <v>44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121</v>
      </c>
      <c r="AT108" s="219" t="s">
        <v>117</v>
      </c>
      <c r="AU108" s="219" t="s">
        <v>83</v>
      </c>
      <c r="AY108" s="19" t="s">
        <v>115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81</v>
      </c>
      <c r="BK108" s="220">
        <f>ROUND(I108*H108,2)</f>
        <v>0</v>
      </c>
      <c r="BL108" s="19" t="s">
        <v>121</v>
      </c>
      <c r="BM108" s="219" t="s">
        <v>164</v>
      </c>
    </row>
    <row r="109" s="2" customFormat="1">
      <c r="A109" s="40"/>
      <c r="B109" s="41"/>
      <c r="C109" s="42"/>
      <c r="D109" s="221" t="s">
        <v>123</v>
      </c>
      <c r="E109" s="42"/>
      <c r="F109" s="222" t="s">
        <v>165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123</v>
      </c>
      <c r="AU109" s="19" t="s">
        <v>83</v>
      </c>
    </row>
    <row r="110" s="14" customFormat="1">
      <c r="A110" s="14"/>
      <c r="B110" s="238"/>
      <c r="C110" s="239"/>
      <c r="D110" s="228" t="s">
        <v>125</v>
      </c>
      <c r="E110" s="240" t="s">
        <v>19</v>
      </c>
      <c r="F110" s="241" t="s">
        <v>166</v>
      </c>
      <c r="G110" s="239"/>
      <c r="H110" s="240" t="s">
        <v>19</v>
      </c>
      <c r="I110" s="242"/>
      <c r="J110" s="239"/>
      <c r="K110" s="239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125</v>
      </c>
      <c r="AU110" s="247" t="s">
        <v>83</v>
      </c>
      <c r="AV110" s="14" t="s">
        <v>81</v>
      </c>
      <c r="AW110" s="14" t="s">
        <v>35</v>
      </c>
      <c r="AX110" s="14" t="s">
        <v>73</v>
      </c>
      <c r="AY110" s="247" t="s">
        <v>115</v>
      </c>
    </row>
    <row r="111" s="13" customFormat="1">
      <c r="A111" s="13"/>
      <c r="B111" s="226"/>
      <c r="C111" s="227"/>
      <c r="D111" s="228" t="s">
        <v>125</v>
      </c>
      <c r="E111" s="229" t="s">
        <v>19</v>
      </c>
      <c r="F111" s="230" t="s">
        <v>167</v>
      </c>
      <c r="G111" s="227"/>
      <c r="H111" s="231">
        <v>0.14999999999999999</v>
      </c>
      <c r="I111" s="232"/>
      <c r="J111" s="227"/>
      <c r="K111" s="227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125</v>
      </c>
      <c r="AU111" s="237" t="s">
        <v>83</v>
      </c>
      <c r="AV111" s="13" t="s">
        <v>83</v>
      </c>
      <c r="AW111" s="13" t="s">
        <v>35</v>
      </c>
      <c r="AX111" s="13" t="s">
        <v>81</v>
      </c>
      <c r="AY111" s="237" t="s">
        <v>115</v>
      </c>
    </row>
    <row r="112" s="2" customFormat="1" ht="62.7" customHeight="1">
      <c r="A112" s="40"/>
      <c r="B112" s="41"/>
      <c r="C112" s="207" t="s">
        <v>168</v>
      </c>
      <c r="D112" s="207" t="s">
        <v>117</v>
      </c>
      <c r="E112" s="208" t="s">
        <v>169</v>
      </c>
      <c r="F112" s="209" t="s">
        <v>170</v>
      </c>
      <c r="G112" s="210" t="s">
        <v>151</v>
      </c>
      <c r="H112" s="211">
        <v>6.5700000000000003</v>
      </c>
      <c r="I112" s="212"/>
      <c r="J112" s="213">
        <f>ROUND(I112*H112,2)</f>
        <v>0</v>
      </c>
      <c r="K112" s="214"/>
      <c r="L112" s="46"/>
      <c r="M112" s="215" t="s">
        <v>19</v>
      </c>
      <c r="N112" s="216" t="s">
        <v>44</v>
      </c>
      <c r="O112" s="86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121</v>
      </c>
      <c r="AT112" s="219" t="s">
        <v>117</v>
      </c>
      <c r="AU112" s="219" t="s">
        <v>83</v>
      </c>
      <c r="AY112" s="19" t="s">
        <v>115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9" t="s">
        <v>81</v>
      </c>
      <c r="BK112" s="220">
        <f>ROUND(I112*H112,2)</f>
        <v>0</v>
      </c>
      <c r="BL112" s="19" t="s">
        <v>121</v>
      </c>
      <c r="BM112" s="219" t="s">
        <v>171</v>
      </c>
    </row>
    <row r="113" s="2" customFormat="1">
      <c r="A113" s="40"/>
      <c r="B113" s="41"/>
      <c r="C113" s="42"/>
      <c r="D113" s="221" t="s">
        <v>123</v>
      </c>
      <c r="E113" s="42"/>
      <c r="F113" s="222" t="s">
        <v>172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123</v>
      </c>
      <c r="AU113" s="19" t="s">
        <v>83</v>
      </c>
    </row>
    <row r="114" s="13" customFormat="1">
      <c r="A114" s="13"/>
      <c r="B114" s="226"/>
      <c r="C114" s="227"/>
      <c r="D114" s="228" t="s">
        <v>125</v>
      </c>
      <c r="E114" s="229" t="s">
        <v>19</v>
      </c>
      <c r="F114" s="230" t="s">
        <v>173</v>
      </c>
      <c r="G114" s="227"/>
      <c r="H114" s="231">
        <v>9.1999999999999993</v>
      </c>
      <c r="I114" s="232"/>
      <c r="J114" s="227"/>
      <c r="K114" s="227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125</v>
      </c>
      <c r="AU114" s="237" t="s">
        <v>83</v>
      </c>
      <c r="AV114" s="13" t="s">
        <v>83</v>
      </c>
      <c r="AW114" s="13" t="s">
        <v>35</v>
      </c>
      <c r="AX114" s="13" t="s">
        <v>73</v>
      </c>
      <c r="AY114" s="237" t="s">
        <v>115</v>
      </c>
    </row>
    <row r="115" s="13" customFormat="1">
      <c r="A115" s="13"/>
      <c r="B115" s="226"/>
      <c r="C115" s="227"/>
      <c r="D115" s="228" t="s">
        <v>125</v>
      </c>
      <c r="E115" s="229" t="s">
        <v>19</v>
      </c>
      <c r="F115" s="230" t="s">
        <v>174</v>
      </c>
      <c r="G115" s="227"/>
      <c r="H115" s="231">
        <v>-2.6299999999999999</v>
      </c>
      <c r="I115" s="232"/>
      <c r="J115" s="227"/>
      <c r="K115" s="227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125</v>
      </c>
      <c r="AU115" s="237" t="s">
        <v>83</v>
      </c>
      <c r="AV115" s="13" t="s">
        <v>83</v>
      </c>
      <c r="AW115" s="13" t="s">
        <v>35</v>
      </c>
      <c r="AX115" s="13" t="s">
        <v>73</v>
      </c>
      <c r="AY115" s="237" t="s">
        <v>115</v>
      </c>
    </row>
    <row r="116" s="15" customFormat="1">
      <c r="A116" s="15"/>
      <c r="B116" s="248"/>
      <c r="C116" s="249"/>
      <c r="D116" s="228" t="s">
        <v>125</v>
      </c>
      <c r="E116" s="250" t="s">
        <v>19</v>
      </c>
      <c r="F116" s="251" t="s">
        <v>175</v>
      </c>
      <c r="G116" s="249"/>
      <c r="H116" s="252">
        <v>6.5699999999999994</v>
      </c>
      <c r="I116" s="253"/>
      <c r="J116" s="249"/>
      <c r="K116" s="249"/>
      <c r="L116" s="254"/>
      <c r="M116" s="255"/>
      <c r="N116" s="256"/>
      <c r="O116" s="256"/>
      <c r="P116" s="256"/>
      <c r="Q116" s="256"/>
      <c r="R116" s="256"/>
      <c r="S116" s="256"/>
      <c r="T116" s="257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8" t="s">
        <v>125</v>
      </c>
      <c r="AU116" s="258" t="s">
        <v>83</v>
      </c>
      <c r="AV116" s="15" t="s">
        <v>121</v>
      </c>
      <c r="AW116" s="15" t="s">
        <v>35</v>
      </c>
      <c r="AX116" s="15" t="s">
        <v>81</v>
      </c>
      <c r="AY116" s="258" t="s">
        <v>115</v>
      </c>
    </row>
    <row r="117" s="2" customFormat="1" ht="44.25" customHeight="1">
      <c r="A117" s="40"/>
      <c r="B117" s="41"/>
      <c r="C117" s="207" t="s">
        <v>176</v>
      </c>
      <c r="D117" s="207" t="s">
        <v>117</v>
      </c>
      <c r="E117" s="208" t="s">
        <v>177</v>
      </c>
      <c r="F117" s="209" t="s">
        <v>178</v>
      </c>
      <c r="G117" s="210" t="s">
        <v>179</v>
      </c>
      <c r="H117" s="211">
        <v>11.826000000000001</v>
      </c>
      <c r="I117" s="212"/>
      <c r="J117" s="213">
        <f>ROUND(I117*H117,2)</f>
        <v>0</v>
      </c>
      <c r="K117" s="214"/>
      <c r="L117" s="46"/>
      <c r="M117" s="215" t="s">
        <v>19</v>
      </c>
      <c r="N117" s="216" t="s">
        <v>44</v>
      </c>
      <c r="O117" s="86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121</v>
      </c>
      <c r="AT117" s="219" t="s">
        <v>117</v>
      </c>
      <c r="AU117" s="219" t="s">
        <v>83</v>
      </c>
      <c r="AY117" s="19" t="s">
        <v>115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81</v>
      </c>
      <c r="BK117" s="220">
        <f>ROUND(I117*H117,2)</f>
        <v>0</v>
      </c>
      <c r="BL117" s="19" t="s">
        <v>121</v>
      </c>
      <c r="BM117" s="219" t="s">
        <v>180</v>
      </c>
    </row>
    <row r="118" s="2" customFormat="1">
      <c r="A118" s="40"/>
      <c r="B118" s="41"/>
      <c r="C118" s="42"/>
      <c r="D118" s="221" t="s">
        <v>123</v>
      </c>
      <c r="E118" s="42"/>
      <c r="F118" s="222" t="s">
        <v>181</v>
      </c>
      <c r="G118" s="42"/>
      <c r="H118" s="42"/>
      <c r="I118" s="223"/>
      <c r="J118" s="42"/>
      <c r="K118" s="42"/>
      <c r="L118" s="46"/>
      <c r="M118" s="224"/>
      <c r="N118" s="22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123</v>
      </c>
      <c r="AU118" s="19" t="s">
        <v>83</v>
      </c>
    </row>
    <row r="119" s="13" customFormat="1">
      <c r="A119" s="13"/>
      <c r="B119" s="226"/>
      <c r="C119" s="227"/>
      <c r="D119" s="228" t="s">
        <v>125</v>
      </c>
      <c r="E119" s="229" t="s">
        <v>19</v>
      </c>
      <c r="F119" s="230" t="s">
        <v>182</v>
      </c>
      <c r="G119" s="227"/>
      <c r="H119" s="231">
        <v>11.826000000000001</v>
      </c>
      <c r="I119" s="232"/>
      <c r="J119" s="227"/>
      <c r="K119" s="227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125</v>
      </c>
      <c r="AU119" s="237" t="s">
        <v>83</v>
      </c>
      <c r="AV119" s="13" t="s">
        <v>83</v>
      </c>
      <c r="AW119" s="13" t="s">
        <v>35</v>
      </c>
      <c r="AX119" s="13" t="s">
        <v>81</v>
      </c>
      <c r="AY119" s="237" t="s">
        <v>115</v>
      </c>
    </row>
    <row r="120" s="2" customFormat="1" ht="37.8" customHeight="1">
      <c r="A120" s="40"/>
      <c r="B120" s="41"/>
      <c r="C120" s="207" t="s">
        <v>183</v>
      </c>
      <c r="D120" s="207" t="s">
        <v>117</v>
      </c>
      <c r="E120" s="208" t="s">
        <v>184</v>
      </c>
      <c r="F120" s="209" t="s">
        <v>185</v>
      </c>
      <c r="G120" s="210" t="s">
        <v>151</v>
      </c>
      <c r="H120" s="211">
        <v>6.5700000000000003</v>
      </c>
      <c r="I120" s="212"/>
      <c r="J120" s="213">
        <f>ROUND(I120*H120,2)</f>
        <v>0</v>
      </c>
      <c r="K120" s="214"/>
      <c r="L120" s="46"/>
      <c r="M120" s="215" t="s">
        <v>19</v>
      </c>
      <c r="N120" s="216" t="s">
        <v>44</v>
      </c>
      <c r="O120" s="86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121</v>
      </c>
      <c r="AT120" s="219" t="s">
        <v>117</v>
      </c>
      <c r="AU120" s="219" t="s">
        <v>83</v>
      </c>
      <c r="AY120" s="19" t="s">
        <v>115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9" t="s">
        <v>81</v>
      </c>
      <c r="BK120" s="220">
        <f>ROUND(I120*H120,2)</f>
        <v>0</v>
      </c>
      <c r="BL120" s="19" t="s">
        <v>121</v>
      </c>
      <c r="BM120" s="219" t="s">
        <v>186</v>
      </c>
    </row>
    <row r="121" s="2" customFormat="1">
      <c r="A121" s="40"/>
      <c r="B121" s="41"/>
      <c r="C121" s="42"/>
      <c r="D121" s="221" t="s">
        <v>123</v>
      </c>
      <c r="E121" s="42"/>
      <c r="F121" s="222" t="s">
        <v>187</v>
      </c>
      <c r="G121" s="42"/>
      <c r="H121" s="42"/>
      <c r="I121" s="223"/>
      <c r="J121" s="42"/>
      <c r="K121" s="42"/>
      <c r="L121" s="46"/>
      <c r="M121" s="224"/>
      <c r="N121" s="22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123</v>
      </c>
      <c r="AU121" s="19" t="s">
        <v>83</v>
      </c>
    </row>
    <row r="122" s="2" customFormat="1" ht="44.25" customHeight="1">
      <c r="A122" s="40"/>
      <c r="B122" s="41"/>
      <c r="C122" s="207" t="s">
        <v>8</v>
      </c>
      <c r="D122" s="207" t="s">
        <v>117</v>
      </c>
      <c r="E122" s="208" t="s">
        <v>188</v>
      </c>
      <c r="F122" s="209" t="s">
        <v>189</v>
      </c>
      <c r="G122" s="210" t="s">
        <v>151</v>
      </c>
      <c r="H122" s="211">
        <v>2.6299999999999999</v>
      </c>
      <c r="I122" s="212"/>
      <c r="J122" s="213">
        <f>ROUND(I122*H122,2)</f>
        <v>0</v>
      </c>
      <c r="K122" s="214"/>
      <c r="L122" s="46"/>
      <c r="M122" s="215" t="s">
        <v>19</v>
      </c>
      <c r="N122" s="216" t="s">
        <v>44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121</v>
      </c>
      <c r="AT122" s="219" t="s">
        <v>117</v>
      </c>
      <c r="AU122" s="219" t="s">
        <v>83</v>
      </c>
      <c r="AY122" s="19" t="s">
        <v>115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81</v>
      </c>
      <c r="BK122" s="220">
        <f>ROUND(I122*H122,2)</f>
        <v>0</v>
      </c>
      <c r="BL122" s="19" t="s">
        <v>121</v>
      </c>
      <c r="BM122" s="219" t="s">
        <v>190</v>
      </c>
    </row>
    <row r="123" s="2" customFormat="1">
      <c r="A123" s="40"/>
      <c r="B123" s="41"/>
      <c r="C123" s="42"/>
      <c r="D123" s="221" t="s">
        <v>123</v>
      </c>
      <c r="E123" s="42"/>
      <c r="F123" s="222" t="s">
        <v>191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123</v>
      </c>
      <c r="AU123" s="19" t="s">
        <v>83</v>
      </c>
    </row>
    <row r="124" s="14" customFormat="1">
      <c r="A124" s="14"/>
      <c r="B124" s="238"/>
      <c r="C124" s="239"/>
      <c r="D124" s="228" t="s">
        <v>125</v>
      </c>
      <c r="E124" s="240" t="s">
        <v>19</v>
      </c>
      <c r="F124" s="241" t="s">
        <v>192</v>
      </c>
      <c r="G124" s="239"/>
      <c r="H124" s="240" t="s">
        <v>19</v>
      </c>
      <c r="I124" s="242"/>
      <c r="J124" s="239"/>
      <c r="K124" s="239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125</v>
      </c>
      <c r="AU124" s="247" t="s">
        <v>83</v>
      </c>
      <c r="AV124" s="14" t="s">
        <v>81</v>
      </c>
      <c r="AW124" s="14" t="s">
        <v>35</v>
      </c>
      <c r="AX124" s="14" t="s">
        <v>73</v>
      </c>
      <c r="AY124" s="247" t="s">
        <v>115</v>
      </c>
    </row>
    <row r="125" s="13" customFormat="1">
      <c r="A125" s="13"/>
      <c r="B125" s="226"/>
      <c r="C125" s="227"/>
      <c r="D125" s="228" t="s">
        <v>125</v>
      </c>
      <c r="E125" s="229" t="s">
        <v>19</v>
      </c>
      <c r="F125" s="230" t="s">
        <v>193</v>
      </c>
      <c r="G125" s="227"/>
      <c r="H125" s="231">
        <v>0.90000000000000002</v>
      </c>
      <c r="I125" s="232"/>
      <c r="J125" s="227"/>
      <c r="K125" s="227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125</v>
      </c>
      <c r="AU125" s="237" t="s">
        <v>83</v>
      </c>
      <c r="AV125" s="13" t="s">
        <v>83</v>
      </c>
      <c r="AW125" s="13" t="s">
        <v>35</v>
      </c>
      <c r="AX125" s="13" t="s">
        <v>73</v>
      </c>
      <c r="AY125" s="237" t="s">
        <v>115</v>
      </c>
    </row>
    <row r="126" s="14" customFormat="1">
      <c r="A126" s="14"/>
      <c r="B126" s="238"/>
      <c r="C126" s="239"/>
      <c r="D126" s="228" t="s">
        <v>125</v>
      </c>
      <c r="E126" s="240" t="s">
        <v>19</v>
      </c>
      <c r="F126" s="241" t="s">
        <v>194</v>
      </c>
      <c r="G126" s="239"/>
      <c r="H126" s="240" t="s">
        <v>19</v>
      </c>
      <c r="I126" s="242"/>
      <c r="J126" s="239"/>
      <c r="K126" s="239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125</v>
      </c>
      <c r="AU126" s="247" t="s">
        <v>83</v>
      </c>
      <c r="AV126" s="14" t="s">
        <v>81</v>
      </c>
      <c r="AW126" s="14" t="s">
        <v>35</v>
      </c>
      <c r="AX126" s="14" t="s">
        <v>73</v>
      </c>
      <c r="AY126" s="247" t="s">
        <v>115</v>
      </c>
    </row>
    <row r="127" s="13" customFormat="1">
      <c r="A127" s="13"/>
      <c r="B127" s="226"/>
      <c r="C127" s="227"/>
      <c r="D127" s="228" t="s">
        <v>125</v>
      </c>
      <c r="E127" s="229" t="s">
        <v>19</v>
      </c>
      <c r="F127" s="230" t="s">
        <v>195</v>
      </c>
      <c r="G127" s="227"/>
      <c r="H127" s="231">
        <v>1.02</v>
      </c>
      <c r="I127" s="232"/>
      <c r="J127" s="227"/>
      <c r="K127" s="227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125</v>
      </c>
      <c r="AU127" s="237" t="s">
        <v>83</v>
      </c>
      <c r="AV127" s="13" t="s">
        <v>83</v>
      </c>
      <c r="AW127" s="13" t="s">
        <v>35</v>
      </c>
      <c r="AX127" s="13" t="s">
        <v>73</v>
      </c>
      <c r="AY127" s="237" t="s">
        <v>115</v>
      </c>
    </row>
    <row r="128" s="13" customFormat="1">
      <c r="A128" s="13"/>
      <c r="B128" s="226"/>
      <c r="C128" s="227"/>
      <c r="D128" s="228" t="s">
        <v>125</v>
      </c>
      <c r="E128" s="229" t="s">
        <v>19</v>
      </c>
      <c r="F128" s="230" t="s">
        <v>196</v>
      </c>
      <c r="G128" s="227"/>
      <c r="H128" s="231">
        <v>0.70999999999999996</v>
      </c>
      <c r="I128" s="232"/>
      <c r="J128" s="227"/>
      <c r="K128" s="227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125</v>
      </c>
      <c r="AU128" s="237" t="s">
        <v>83</v>
      </c>
      <c r="AV128" s="13" t="s">
        <v>83</v>
      </c>
      <c r="AW128" s="13" t="s">
        <v>35</v>
      </c>
      <c r="AX128" s="13" t="s">
        <v>73</v>
      </c>
      <c r="AY128" s="237" t="s">
        <v>115</v>
      </c>
    </row>
    <row r="129" s="15" customFormat="1">
      <c r="A129" s="15"/>
      <c r="B129" s="248"/>
      <c r="C129" s="249"/>
      <c r="D129" s="228" t="s">
        <v>125</v>
      </c>
      <c r="E129" s="250" t="s">
        <v>19</v>
      </c>
      <c r="F129" s="251" t="s">
        <v>175</v>
      </c>
      <c r="G129" s="249"/>
      <c r="H129" s="252">
        <v>2.6299999999999999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8" t="s">
        <v>125</v>
      </c>
      <c r="AU129" s="258" t="s">
        <v>83</v>
      </c>
      <c r="AV129" s="15" t="s">
        <v>121</v>
      </c>
      <c r="AW129" s="15" t="s">
        <v>35</v>
      </c>
      <c r="AX129" s="15" t="s">
        <v>81</v>
      </c>
      <c r="AY129" s="258" t="s">
        <v>115</v>
      </c>
    </row>
    <row r="130" s="2" customFormat="1" ht="55.5" customHeight="1">
      <c r="A130" s="40"/>
      <c r="B130" s="41"/>
      <c r="C130" s="207" t="s">
        <v>197</v>
      </c>
      <c r="D130" s="207" t="s">
        <v>117</v>
      </c>
      <c r="E130" s="208" t="s">
        <v>198</v>
      </c>
      <c r="F130" s="209" t="s">
        <v>199</v>
      </c>
      <c r="G130" s="210" t="s">
        <v>120</v>
      </c>
      <c r="H130" s="211">
        <v>10.199999999999999</v>
      </c>
      <c r="I130" s="212"/>
      <c r="J130" s="213">
        <f>ROUND(I130*H130,2)</f>
        <v>0</v>
      </c>
      <c r="K130" s="214"/>
      <c r="L130" s="46"/>
      <c r="M130" s="215" t="s">
        <v>19</v>
      </c>
      <c r="N130" s="216" t="s">
        <v>44</v>
      </c>
      <c r="O130" s="86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9" t="s">
        <v>121</v>
      </c>
      <c r="AT130" s="219" t="s">
        <v>117</v>
      </c>
      <c r="AU130" s="219" t="s">
        <v>83</v>
      </c>
      <c r="AY130" s="19" t="s">
        <v>115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9" t="s">
        <v>81</v>
      </c>
      <c r="BK130" s="220">
        <f>ROUND(I130*H130,2)</f>
        <v>0</v>
      </c>
      <c r="BL130" s="19" t="s">
        <v>121</v>
      </c>
      <c r="BM130" s="219" t="s">
        <v>200</v>
      </c>
    </row>
    <row r="131" s="2" customFormat="1">
      <c r="A131" s="40"/>
      <c r="B131" s="41"/>
      <c r="C131" s="42"/>
      <c r="D131" s="221" t="s">
        <v>123</v>
      </c>
      <c r="E131" s="42"/>
      <c r="F131" s="222" t="s">
        <v>201</v>
      </c>
      <c r="G131" s="42"/>
      <c r="H131" s="42"/>
      <c r="I131" s="223"/>
      <c r="J131" s="42"/>
      <c r="K131" s="42"/>
      <c r="L131" s="46"/>
      <c r="M131" s="224"/>
      <c r="N131" s="22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123</v>
      </c>
      <c r="AU131" s="19" t="s">
        <v>83</v>
      </c>
    </row>
    <row r="132" s="13" customFormat="1">
      <c r="A132" s="13"/>
      <c r="B132" s="226"/>
      <c r="C132" s="227"/>
      <c r="D132" s="228" t="s">
        <v>125</v>
      </c>
      <c r="E132" s="229" t="s">
        <v>19</v>
      </c>
      <c r="F132" s="230" t="s">
        <v>202</v>
      </c>
      <c r="G132" s="227"/>
      <c r="H132" s="231">
        <v>4.5</v>
      </c>
      <c r="I132" s="232"/>
      <c r="J132" s="227"/>
      <c r="K132" s="227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125</v>
      </c>
      <c r="AU132" s="237" t="s">
        <v>83</v>
      </c>
      <c r="AV132" s="13" t="s">
        <v>83</v>
      </c>
      <c r="AW132" s="13" t="s">
        <v>35</v>
      </c>
      <c r="AX132" s="13" t="s">
        <v>73</v>
      </c>
      <c r="AY132" s="237" t="s">
        <v>115</v>
      </c>
    </row>
    <row r="133" s="13" customFormat="1">
      <c r="A133" s="13"/>
      <c r="B133" s="226"/>
      <c r="C133" s="227"/>
      <c r="D133" s="228" t="s">
        <v>125</v>
      </c>
      <c r="E133" s="229" t="s">
        <v>19</v>
      </c>
      <c r="F133" s="230" t="s">
        <v>203</v>
      </c>
      <c r="G133" s="227"/>
      <c r="H133" s="231">
        <v>5.6799999999999997</v>
      </c>
      <c r="I133" s="232"/>
      <c r="J133" s="227"/>
      <c r="K133" s="227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125</v>
      </c>
      <c r="AU133" s="237" t="s">
        <v>83</v>
      </c>
      <c r="AV133" s="13" t="s">
        <v>83</v>
      </c>
      <c r="AW133" s="13" t="s">
        <v>35</v>
      </c>
      <c r="AX133" s="13" t="s">
        <v>73</v>
      </c>
      <c r="AY133" s="237" t="s">
        <v>115</v>
      </c>
    </row>
    <row r="134" s="15" customFormat="1">
      <c r="A134" s="15"/>
      <c r="B134" s="248"/>
      <c r="C134" s="249"/>
      <c r="D134" s="228" t="s">
        <v>125</v>
      </c>
      <c r="E134" s="250" t="s">
        <v>19</v>
      </c>
      <c r="F134" s="251" t="s">
        <v>175</v>
      </c>
      <c r="G134" s="249"/>
      <c r="H134" s="252">
        <v>10.18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8" t="s">
        <v>125</v>
      </c>
      <c r="AU134" s="258" t="s">
        <v>83</v>
      </c>
      <c r="AV134" s="15" t="s">
        <v>121</v>
      </c>
      <c r="AW134" s="15" t="s">
        <v>35</v>
      </c>
      <c r="AX134" s="15" t="s">
        <v>73</v>
      </c>
      <c r="AY134" s="258" t="s">
        <v>115</v>
      </c>
    </row>
    <row r="135" s="13" customFormat="1">
      <c r="A135" s="13"/>
      <c r="B135" s="226"/>
      <c r="C135" s="227"/>
      <c r="D135" s="228" t="s">
        <v>125</v>
      </c>
      <c r="E135" s="229" t="s">
        <v>19</v>
      </c>
      <c r="F135" s="230" t="s">
        <v>204</v>
      </c>
      <c r="G135" s="227"/>
      <c r="H135" s="231">
        <v>10.199999999999999</v>
      </c>
      <c r="I135" s="232"/>
      <c r="J135" s="227"/>
      <c r="K135" s="227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125</v>
      </c>
      <c r="AU135" s="237" t="s">
        <v>83</v>
      </c>
      <c r="AV135" s="13" t="s">
        <v>83</v>
      </c>
      <c r="AW135" s="13" t="s">
        <v>35</v>
      </c>
      <c r="AX135" s="13" t="s">
        <v>81</v>
      </c>
      <c r="AY135" s="237" t="s">
        <v>115</v>
      </c>
    </row>
    <row r="136" s="2" customFormat="1" ht="37.8" customHeight="1">
      <c r="A136" s="40"/>
      <c r="B136" s="41"/>
      <c r="C136" s="207" t="s">
        <v>205</v>
      </c>
      <c r="D136" s="207" t="s">
        <v>117</v>
      </c>
      <c r="E136" s="208" t="s">
        <v>206</v>
      </c>
      <c r="F136" s="209" t="s">
        <v>207</v>
      </c>
      <c r="G136" s="210" t="s">
        <v>120</v>
      </c>
      <c r="H136" s="211">
        <v>10.199999999999999</v>
      </c>
      <c r="I136" s="212"/>
      <c r="J136" s="213">
        <f>ROUND(I136*H136,2)</f>
        <v>0</v>
      </c>
      <c r="K136" s="214"/>
      <c r="L136" s="46"/>
      <c r="M136" s="215" t="s">
        <v>19</v>
      </c>
      <c r="N136" s="216" t="s">
        <v>44</v>
      </c>
      <c r="O136" s="86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9" t="s">
        <v>121</v>
      </c>
      <c r="AT136" s="219" t="s">
        <v>117</v>
      </c>
      <c r="AU136" s="219" t="s">
        <v>83</v>
      </c>
      <c r="AY136" s="19" t="s">
        <v>115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9" t="s">
        <v>81</v>
      </c>
      <c r="BK136" s="220">
        <f>ROUND(I136*H136,2)</f>
        <v>0</v>
      </c>
      <c r="BL136" s="19" t="s">
        <v>121</v>
      </c>
      <c r="BM136" s="219" t="s">
        <v>208</v>
      </c>
    </row>
    <row r="137" s="2" customFormat="1">
      <c r="A137" s="40"/>
      <c r="B137" s="41"/>
      <c r="C137" s="42"/>
      <c r="D137" s="221" t="s">
        <v>123</v>
      </c>
      <c r="E137" s="42"/>
      <c r="F137" s="222" t="s">
        <v>209</v>
      </c>
      <c r="G137" s="42"/>
      <c r="H137" s="42"/>
      <c r="I137" s="223"/>
      <c r="J137" s="42"/>
      <c r="K137" s="42"/>
      <c r="L137" s="46"/>
      <c r="M137" s="224"/>
      <c r="N137" s="225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123</v>
      </c>
      <c r="AU137" s="19" t="s">
        <v>83</v>
      </c>
    </row>
    <row r="138" s="2" customFormat="1" ht="37.8" customHeight="1">
      <c r="A138" s="40"/>
      <c r="B138" s="41"/>
      <c r="C138" s="207" t="s">
        <v>210</v>
      </c>
      <c r="D138" s="207" t="s">
        <v>117</v>
      </c>
      <c r="E138" s="208" t="s">
        <v>211</v>
      </c>
      <c r="F138" s="209" t="s">
        <v>212</v>
      </c>
      <c r="G138" s="210" t="s">
        <v>120</v>
      </c>
      <c r="H138" s="211">
        <v>10.199999999999999</v>
      </c>
      <c r="I138" s="212"/>
      <c r="J138" s="213">
        <f>ROUND(I138*H138,2)</f>
        <v>0</v>
      </c>
      <c r="K138" s="214"/>
      <c r="L138" s="46"/>
      <c r="M138" s="215" t="s">
        <v>19</v>
      </c>
      <c r="N138" s="216" t="s">
        <v>44</v>
      </c>
      <c r="O138" s="86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9" t="s">
        <v>121</v>
      </c>
      <c r="AT138" s="219" t="s">
        <v>117</v>
      </c>
      <c r="AU138" s="219" t="s">
        <v>83</v>
      </c>
      <c r="AY138" s="19" t="s">
        <v>115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9" t="s">
        <v>81</v>
      </c>
      <c r="BK138" s="220">
        <f>ROUND(I138*H138,2)</f>
        <v>0</v>
      </c>
      <c r="BL138" s="19" t="s">
        <v>121</v>
      </c>
      <c r="BM138" s="219" t="s">
        <v>213</v>
      </c>
    </row>
    <row r="139" s="2" customFormat="1">
      <c r="A139" s="40"/>
      <c r="B139" s="41"/>
      <c r="C139" s="42"/>
      <c r="D139" s="221" t="s">
        <v>123</v>
      </c>
      <c r="E139" s="42"/>
      <c r="F139" s="222" t="s">
        <v>214</v>
      </c>
      <c r="G139" s="42"/>
      <c r="H139" s="42"/>
      <c r="I139" s="223"/>
      <c r="J139" s="42"/>
      <c r="K139" s="42"/>
      <c r="L139" s="46"/>
      <c r="M139" s="224"/>
      <c r="N139" s="22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123</v>
      </c>
      <c r="AU139" s="19" t="s">
        <v>83</v>
      </c>
    </row>
    <row r="140" s="2" customFormat="1" ht="16.5" customHeight="1">
      <c r="A140" s="40"/>
      <c r="B140" s="41"/>
      <c r="C140" s="259" t="s">
        <v>215</v>
      </c>
      <c r="D140" s="259" t="s">
        <v>216</v>
      </c>
      <c r="E140" s="260" t="s">
        <v>217</v>
      </c>
      <c r="F140" s="261" t="s">
        <v>218</v>
      </c>
      <c r="G140" s="262" t="s">
        <v>219</v>
      </c>
      <c r="H140" s="263">
        <v>0.20399999999999999</v>
      </c>
      <c r="I140" s="264"/>
      <c r="J140" s="265">
        <f>ROUND(I140*H140,2)</f>
        <v>0</v>
      </c>
      <c r="K140" s="266"/>
      <c r="L140" s="267"/>
      <c r="M140" s="268" t="s">
        <v>19</v>
      </c>
      <c r="N140" s="269" t="s">
        <v>44</v>
      </c>
      <c r="O140" s="86"/>
      <c r="P140" s="217">
        <f>O140*H140</f>
        <v>0</v>
      </c>
      <c r="Q140" s="217">
        <v>0.001</v>
      </c>
      <c r="R140" s="217">
        <f>Q140*H140</f>
        <v>0.000204</v>
      </c>
      <c r="S140" s="217">
        <v>0</v>
      </c>
      <c r="T140" s="21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9" t="s">
        <v>161</v>
      </c>
      <c r="AT140" s="219" t="s">
        <v>216</v>
      </c>
      <c r="AU140" s="219" t="s">
        <v>83</v>
      </c>
      <c r="AY140" s="19" t="s">
        <v>115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9" t="s">
        <v>81</v>
      </c>
      <c r="BK140" s="220">
        <f>ROUND(I140*H140,2)</f>
        <v>0</v>
      </c>
      <c r="BL140" s="19" t="s">
        <v>121</v>
      </c>
      <c r="BM140" s="219" t="s">
        <v>220</v>
      </c>
    </row>
    <row r="141" s="13" customFormat="1">
      <c r="A141" s="13"/>
      <c r="B141" s="226"/>
      <c r="C141" s="227"/>
      <c r="D141" s="228" t="s">
        <v>125</v>
      </c>
      <c r="E141" s="227"/>
      <c r="F141" s="230" t="s">
        <v>221</v>
      </c>
      <c r="G141" s="227"/>
      <c r="H141" s="231">
        <v>0.20399999999999999</v>
      </c>
      <c r="I141" s="232"/>
      <c r="J141" s="227"/>
      <c r="K141" s="227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125</v>
      </c>
      <c r="AU141" s="237" t="s">
        <v>83</v>
      </c>
      <c r="AV141" s="13" t="s">
        <v>83</v>
      </c>
      <c r="AW141" s="13" t="s">
        <v>4</v>
      </c>
      <c r="AX141" s="13" t="s">
        <v>81</v>
      </c>
      <c r="AY141" s="237" t="s">
        <v>115</v>
      </c>
    </row>
    <row r="142" s="12" customFormat="1" ht="22.8" customHeight="1">
      <c r="A142" s="12"/>
      <c r="B142" s="191"/>
      <c r="C142" s="192"/>
      <c r="D142" s="193" t="s">
        <v>72</v>
      </c>
      <c r="E142" s="205" t="s">
        <v>142</v>
      </c>
      <c r="F142" s="205" t="s">
        <v>222</v>
      </c>
      <c r="G142" s="192"/>
      <c r="H142" s="192"/>
      <c r="I142" s="195"/>
      <c r="J142" s="206">
        <f>BK142</f>
        <v>0</v>
      </c>
      <c r="K142" s="192"/>
      <c r="L142" s="197"/>
      <c r="M142" s="198"/>
      <c r="N142" s="199"/>
      <c r="O142" s="199"/>
      <c r="P142" s="200">
        <f>SUM(P143:P163)</f>
        <v>0</v>
      </c>
      <c r="Q142" s="199"/>
      <c r="R142" s="200">
        <f>SUM(R143:R163)</f>
        <v>10.284960399999999</v>
      </c>
      <c r="S142" s="199"/>
      <c r="T142" s="201">
        <f>SUM(T143:T163)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2" t="s">
        <v>81</v>
      </c>
      <c r="AT142" s="203" t="s">
        <v>72</v>
      </c>
      <c r="AU142" s="203" t="s">
        <v>81</v>
      </c>
      <c r="AY142" s="202" t="s">
        <v>115</v>
      </c>
      <c r="BK142" s="204">
        <f>SUM(BK143:BK163)</f>
        <v>0</v>
      </c>
    </row>
    <row r="143" s="2" customFormat="1" ht="33" customHeight="1">
      <c r="A143" s="40"/>
      <c r="B143" s="41"/>
      <c r="C143" s="207" t="s">
        <v>223</v>
      </c>
      <c r="D143" s="207" t="s">
        <v>117</v>
      </c>
      <c r="E143" s="208" t="s">
        <v>224</v>
      </c>
      <c r="F143" s="209" t="s">
        <v>225</v>
      </c>
      <c r="G143" s="210" t="s">
        <v>120</v>
      </c>
      <c r="H143" s="211">
        <v>13.02</v>
      </c>
      <c r="I143" s="212"/>
      <c r="J143" s="213">
        <f>ROUND(I143*H143,2)</f>
        <v>0</v>
      </c>
      <c r="K143" s="214"/>
      <c r="L143" s="46"/>
      <c r="M143" s="215" t="s">
        <v>19</v>
      </c>
      <c r="N143" s="216" t="s">
        <v>44</v>
      </c>
      <c r="O143" s="86"/>
      <c r="P143" s="217">
        <f>O143*H143</f>
        <v>0</v>
      </c>
      <c r="Q143" s="217">
        <v>0.57499999999999996</v>
      </c>
      <c r="R143" s="217">
        <f>Q143*H143</f>
        <v>7.4864999999999995</v>
      </c>
      <c r="S143" s="217">
        <v>0</v>
      </c>
      <c r="T143" s="21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9" t="s">
        <v>121</v>
      </c>
      <c r="AT143" s="219" t="s">
        <v>117</v>
      </c>
      <c r="AU143" s="219" t="s">
        <v>83</v>
      </c>
      <c r="AY143" s="19" t="s">
        <v>115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9" t="s">
        <v>81</v>
      </c>
      <c r="BK143" s="220">
        <f>ROUND(I143*H143,2)</f>
        <v>0</v>
      </c>
      <c r="BL143" s="19" t="s">
        <v>121</v>
      </c>
      <c r="BM143" s="219" t="s">
        <v>226</v>
      </c>
    </row>
    <row r="144" s="2" customFormat="1">
      <c r="A144" s="40"/>
      <c r="B144" s="41"/>
      <c r="C144" s="42"/>
      <c r="D144" s="221" t="s">
        <v>123</v>
      </c>
      <c r="E144" s="42"/>
      <c r="F144" s="222" t="s">
        <v>227</v>
      </c>
      <c r="G144" s="42"/>
      <c r="H144" s="42"/>
      <c r="I144" s="223"/>
      <c r="J144" s="42"/>
      <c r="K144" s="42"/>
      <c r="L144" s="46"/>
      <c r="M144" s="224"/>
      <c r="N144" s="22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123</v>
      </c>
      <c r="AU144" s="19" t="s">
        <v>83</v>
      </c>
    </row>
    <row r="145" s="2" customFormat="1" ht="37.8" customHeight="1">
      <c r="A145" s="40"/>
      <c r="B145" s="41"/>
      <c r="C145" s="207" t="s">
        <v>228</v>
      </c>
      <c r="D145" s="207" t="s">
        <v>117</v>
      </c>
      <c r="E145" s="208" t="s">
        <v>229</v>
      </c>
      <c r="F145" s="209" t="s">
        <v>230</v>
      </c>
      <c r="G145" s="210" t="s">
        <v>120</v>
      </c>
      <c r="H145" s="211">
        <v>4.0499999999999998</v>
      </c>
      <c r="I145" s="212"/>
      <c r="J145" s="213">
        <f>ROUND(I145*H145,2)</f>
        <v>0</v>
      </c>
      <c r="K145" s="214"/>
      <c r="L145" s="46"/>
      <c r="M145" s="215" t="s">
        <v>19</v>
      </c>
      <c r="N145" s="216" t="s">
        <v>44</v>
      </c>
      <c r="O145" s="86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9" t="s">
        <v>121</v>
      </c>
      <c r="AT145" s="219" t="s">
        <v>117</v>
      </c>
      <c r="AU145" s="219" t="s">
        <v>83</v>
      </c>
      <c r="AY145" s="19" t="s">
        <v>115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9" t="s">
        <v>81</v>
      </c>
      <c r="BK145" s="220">
        <f>ROUND(I145*H145,2)</f>
        <v>0</v>
      </c>
      <c r="BL145" s="19" t="s">
        <v>121</v>
      </c>
      <c r="BM145" s="219" t="s">
        <v>231</v>
      </c>
    </row>
    <row r="146" s="2" customFormat="1">
      <c r="A146" s="40"/>
      <c r="B146" s="41"/>
      <c r="C146" s="42"/>
      <c r="D146" s="221" t="s">
        <v>123</v>
      </c>
      <c r="E146" s="42"/>
      <c r="F146" s="222" t="s">
        <v>232</v>
      </c>
      <c r="G146" s="42"/>
      <c r="H146" s="42"/>
      <c r="I146" s="223"/>
      <c r="J146" s="42"/>
      <c r="K146" s="42"/>
      <c r="L146" s="46"/>
      <c r="M146" s="224"/>
      <c r="N146" s="22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123</v>
      </c>
      <c r="AU146" s="19" t="s">
        <v>83</v>
      </c>
    </row>
    <row r="147" s="2" customFormat="1" ht="49.05" customHeight="1">
      <c r="A147" s="40"/>
      <c r="B147" s="41"/>
      <c r="C147" s="207" t="s">
        <v>233</v>
      </c>
      <c r="D147" s="207" t="s">
        <v>117</v>
      </c>
      <c r="E147" s="208" t="s">
        <v>234</v>
      </c>
      <c r="F147" s="209" t="s">
        <v>235</v>
      </c>
      <c r="G147" s="210" t="s">
        <v>120</v>
      </c>
      <c r="H147" s="211">
        <v>4.0499999999999998</v>
      </c>
      <c r="I147" s="212"/>
      <c r="J147" s="213">
        <f>ROUND(I147*H147,2)</f>
        <v>0</v>
      </c>
      <c r="K147" s="214"/>
      <c r="L147" s="46"/>
      <c r="M147" s="215" t="s">
        <v>19</v>
      </c>
      <c r="N147" s="216" t="s">
        <v>44</v>
      </c>
      <c r="O147" s="86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9" t="s">
        <v>121</v>
      </c>
      <c r="AT147" s="219" t="s">
        <v>117</v>
      </c>
      <c r="AU147" s="219" t="s">
        <v>83</v>
      </c>
      <c r="AY147" s="19" t="s">
        <v>115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9" t="s">
        <v>81</v>
      </c>
      <c r="BK147" s="220">
        <f>ROUND(I147*H147,2)</f>
        <v>0</v>
      </c>
      <c r="BL147" s="19" t="s">
        <v>121</v>
      </c>
      <c r="BM147" s="219" t="s">
        <v>236</v>
      </c>
    </row>
    <row r="148" s="2" customFormat="1">
      <c r="A148" s="40"/>
      <c r="B148" s="41"/>
      <c r="C148" s="42"/>
      <c r="D148" s="221" t="s">
        <v>123</v>
      </c>
      <c r="E148" s="42"/>
      <c r="F148" s="222" t="s">
        <v>237</v>
      </c>
      <c r="G148" s="42"/>
      <c r="H148" s="42"/>
      <c r="I148" s="223"/>
      <c r="J148" s="42"/>
      <c r="K148" s="42"/>
      <c r="L148" s="46"/>
      <c r="M148" s="224"/>
      <c r="N148" s="22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123</v>
      </c>
      <c r="AU148" s="19" t="s">
        <v>83</v>
      </c>
    </row>
    <row r="149" s="2" customFormat="1" ht="24.15" customHeight="1">
      <c r="A149" s="40"/>
      <c r="B149" s="41"/>
      <c r="C149" s="207" t="s">
        <v>238</v>
      </c>
      <c r="D149" s="207" t="s">
        <v>117</v>
      </c>
      <c r="E149" s="208" t="s">
        <v>239</v>
      </c>
      <c r="F149" s="209" t="s">
        <v>240</v>
      </c>
      <c r="G149" s="210" t="s">
        <v>120</v>
      </c>
      <c r="H149" s="211">
        <v>4.0499999999999998</v>
      </c>
      <c r="I149" s="212"/>
      <c r="J149" s="213">
        <f>ROUND(I149*H149,2)</f>
        <v>0</v>
      </c>
      <c r="K149" s="214"/>
      <c r="L149" s="46"/>
      <c r="M149" s="215" t="s">
        <v>19</v>
      </c>
      <c r="N149" s="216" t="s">
        <v>44</v>
      </c>
      <c r="O149" s="86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121</v>
      </c>
      <c r="AT149" s="219" t="s">
        <v>117</v>
      </c>
      <c r="AU149" s="219" t="s">
        <v>83</v>
      </c>
      <c r="AY149" s="19" t="s">
        <v>115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9" t="s">
        <v>81</v>
      </c>
      <c r="BK149" s="220">
        <f>ROUND(I149*H149,2)</f>
        <v>0</v>
      </c>
      <c r="BL149" s="19" t="s">
        <v>121</v>
      </c>
      <c r="BM149" s="219" t="s">
        <v>241</v>
      </c>
    </row>
    <row r="150" s="2" customFormat="1">
      <c r="A150" s="40"/>
      <c r="B150" s="41"/>
      <c r="C150" s="42"/>
      <c r="D150" s="221" t="s">
        <v>123</v>
      </c>
      <c r="E150" s="42"/>
      <c r="F150" s="222" t="s">
        <v>242</v>
      </c>
      <c r="G150" s="42"/>
      <c r="H150" s="42"/>
      <c r="I150" s="223"/>
      <c r="J150" s="42"/>
      <c r="K150" s="42"/>
      <c r="L150" s="46"/>
      <c r="M150" s="224"/>
      <c r="N150" s="22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123</v>
      </c>
      <c r="AU150" s="19" t="s">
        <v>83</v>
      </c>
    </row>
    <row r="151" s="2" customFormat="1" ht="24.15" customHeight="1">
      <c r="A151" s="40"/>
      <c r="B151" s="41"/>
      <c r="C151" s="207" t="s">
        <v>7</v>
      </c>
      <c r="D151" s="207" t="s">
        <v>117</v>
      </c>
      <c r="E151" s="208" t="s">
        <v>243</v>
      </c>
      <c r="F151" s="209" t="s">
        <v>244</v>
      </c>
      <c r="G151" s="210" t="s">
        <v>120</v>
      </c>
      <c r="H151" s="211">
        <v>4.0499999999999998</v>
      </c>
      <c r="I151" s="212"/>
      <c r="J151" s="213">
        <f>ROUND(I151*H151,2)</f>
        <v>0</v>
      </c>
      <c r="K151" s="214"/>
      <c r="L151" s="46"/>
      <c r="M151" s="215" t="s">
        <v>19</v>
      </c>
      <c r="N151" s="216" t="s">
        <v>44</v>
      </c>
      <c r="O151" s="86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9" t="s">
        <v>121</v>
      </c>
      <c r="AT151" s="219" t="s">
        <v>117</v>
      </c>
      <c r="AU151" s="219" t="s">
        <v>83</v>
      </c>
      <c r="AY151" s="19" t="s">
        <v>115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9" t="s">
        <v>81</v>
      </c>
      <c r="BK151" s="220">
        <f>ROUND(I151*H151,2)</f>
        <v>0</v>
      </c>
      <c r="BL151" s="19" t="s">
        <v>121</v>
      </c>
      <c r="BM151" s="219" t="s">
        <v>245</v>
      </c>
    </row>
    <row r="152" s="2" customFormat="1">
      <c r="A152" s="40"/>
      <c r="B152" s="41"/>
      <c r="C152" s="42"/>
      <c r="D152" s="221" t="s">
        <v>123</v>
      </c>
      <c r="E152" s="42"/>
      <c r="F152" s="222" t="s">
        <v>246</v>
      </c>
      <c r="G152" s="42"/>
      <c r="H152" s="42"/>
      <c r="I152" s="223"/>
      <c r="J152" s="42"/>
      <c r="K152" s="42"/>
      <c r="L152" s="46"/>
      <c r="M152" s="224"/>
      <c r="N152" s="225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123</v>
      </c>
      <c r="AU152" s="19" t="s">
        <v>83</v>
      </c>
    </row>
    <row r="153" s="2" customFormat="1" ht="44.25" customHeight="1">
      <c r="A153" s="40"/>
      <c r="B153" s="41"/>
      <c r="C153" s="207" t="s">
        <v>247</v>
      </c>
      <c r="D153" s="207" t="s">
        <v>117</v>
      </c>
      <c r="E153" s="208" t="s">
        <v>248</v>
      </c>
      <c r="F153" s="209" t="s">
        <v>249</v>
      </c>
      <c r="G153" s="210" t="s">
        <v>120</v>
      </c>
      <c r="H153" s="211">
        <v>4.0499999999999998</v>
      </c>
      <c r="I153" s="212"/>
      <c r="J153" s="213">
        <f>ROUND(I153*H153,2)</f>
        <v>0</v>
      </c>
      <c r="K153" s="214"/>
      <c r="L153" s="46"/>
      <c r="M153" s="215" t="s">
        <v>19</v>
      </c>
      <c r="N153" s="216" t="s">
        <v>44</v>
      </c>
      <c r="O153" s="86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121</v>
      </c>
      <c r="AT153" s="219" t="s">
        <v>117</v>
      </c>
      <c r="AU153" s="219" t="s">
        <v>83</v>
      </c>
      <c r="AY153" s="19" t="s">
        <v>115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9" t="s">
        <v>81</v>
      </c>
      <c r="BK153" s="220">
        <f>ROUND(I153*H153,2)</f>
        <v>0</v>
      </c>
      <c r="BL153" s="19" t="s">
        <v>121</v>
      </c>
      <c r="BM153" s="219" t="s">
        <v>250</v>
      </c>
    </row>
    <row r="154" s="2" customFormat="1">
      <c r="A154" s="40"/>
      <c r="B154" s="41"/>
      <c r="C154" s="42"/>
      <c r="D154" s="221" t="s">
        <v>123</v>
      </c>
      <c r="E154" s="42"/>
      <c r="F154" s="222" t="s">
        <v>251</v>
      </c>
      <c r="G154" s="42"/>
      <c r="H154" s="42"/>
      <c r="I154" s="223"/>
      <c r="J154" s="42"/>
      <c r="K154" s="42"/>
      <c r="L154" s="46"/>
      <c r="M154" s="224"/>
      <c r="N154" s="22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123</v>
      </c>
      <c r="AU154" s="19" t="s">
        <v>83</v>
      </c>
    </row>
    <row r="155" s="13" customFormat="1">
      <c r="A155" s="13"/>
      <c r="B155" s="226"/>
      <c r="C155" s="227"/>
      <c r="D155" s="228" t="s">
        <v>125</v>
      </c>
      <c r="E155" s="229" t="s">
        <v>19</v>
      </c>
      <c r="F155" s="230" t="s">
        <v>252</v>
      </c>
      <c r="G155" s="227"/>
      <c r="H155" s="231">
        <v>4.0499999999999998</v>
      </c>
      <c r="I155" s="232"/>
      <c r="J155" s="227"/>
      <c r="K155" s="227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125</v>
      </c>
      <c r="AU155" s="237" t="s">
        <v>83</v>
      </c>
      <c r="AV155" s="13" t="s">
        <v>83</v>
      </c>
      <c r="AW155" s="13" t="s">
        <v>35</v>
      </c>
      <c r="AX155" s="13" t="s">
        <v>81</v>
      </c>
      <c r="AY155" s="237" t="s">
        <v>115</v>
      </c>
    </row>
    <row r="156" s="2" customFormat="1" ht="78" customHeight="1">
      <c r="A156" s="40"/>
      <c r="B156" s="41"/>
      <c r="C156" s="207" t="s">
        <v>253</v>
      </c>
      <c r="D156" s="207" t="s">
        <v>117</v>
      </c>
      <c r="E156" s="208" t="s">
        <v>254</v>
      </c>
      <c r="F156" s="209" t="s">
        <v>255</v>
      </c>
      <c r="G156" s="210" t="s">
        <v>120</v>
      </c>
      <c r="H156" s="211">
        <v>13.02</v>
      </c>
      <c r="I156" s="212"/>
      <c r="J156" s="213">
        <f>ROUND(I156*H156,2)</f>
        <v>0</v>
      </c>
      <c r="K156" s="214"/>
      <c r="L156" s="46"/>
      <c r="M156" s="215" t="s">
        <v>19</v>
      </c>
      <c r="N156" s="216" t="s">
        <v>44</v>
      </c>
      <c r="O156" s="86"/>
      <c r="P156" s="217">
        <f>O156*H156</f>
        <v>0</v>
      </c>
      <c r="Q156" s="217">
        <v>0.11162</v>
      </c>
      <c r="R156" s="217">
        <f>Q156*H156</f>
        <v>1.4532923999999998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121</v>
      </c>
      <c r="AT156" s="219" t="s">
        <v>117</v>
      </c>
      <c r="AU156" s="219" t="s">
        <v>83</v>
      </c>
      <c r="AY156" s="19" t="s">
        <v>115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81</v>
      </c>
      <c r="BK156" s="220">
        <f>ROUND(I156*H156,2)</f>
        <v>0</v>
      </c>
      <c r="BL156" s="19" t="s">
        <v>121</v>
      </c>
      <c r="BM156" s="219" t="s">
        <v>256</v>
      </c>
    </row>
    <row r="157" s="2" customFormat="1">
      <c r="A157" s="40"/>
      <c r="B157" s="41"/>
      <c r="C157" s="42"/>
      <c r="D157" s="221" t="s">
        <v>123</v>
      </c>
      <c r="E157" s="42"/>
      <c r="F157" s="222" t="s">
        <v>257</v>
      </c>
      <c r="G157" s="42"/>
      <c r="H157" s="42"/>
      <c r="I157" s="223"/>
      <c r="J157" s="42"/>
      <c r="K157" s="42"/>
      <c r="L157" s="46"/>
      <c r="M157" s="224"/>
      <c r="N157" s="22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123</v>
      </c>
      <c r="AU157" s="19" t="s">
        <v>83</v>
      </c>
    </row>
    <row r="158" s="13" customFormat="1">
      <c r="A158" s="13"/>
      <c r="B158" s="226"/>
      <c r="C158" s="227"/>
      <c r="D158" s="228" t="s">
        <v>125</v>
      </c>
      <c r="E158" s="229" t="s">
        <v>19</v>
      </c>
      <c r="F158" s="230" t="s">
        <v>258</v>
      </c>
      <c r="G158" s="227"/>
      <c r="H158" s="231">
        <v>13.02</v>
      </c>
      <c r="I158" s="232"/>
      <c r="J158" s="227"/>
      <c r="K158" s="227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125</v>
      </c>
      <c r="AU158" s="237" t="s">
        <v>83</v>
      </c>
      <c r="AV158" s="13" t="s">
        <v>83</v>
      </c>
      <c r="AW158" s="13" t="s">
        <v>35</v>
      </c>
      <c r="AX158" s="13" t="s">
        <v>81</v>
      </c>
      <c r="AY158" s="237" t="s">
        <v>115</v>
      </c>
    </row>
    <row r="159" s="2" customFormat="1" ht="24.15" customHeight="1">
      <c r="A159" s="40"/>
      <c r="B159" s="41"/>
      <c r="C159" s="259" t="s">
        <v>259</v>
      </c>
      <c r="D159" s="259" t="s">
        <v>216</v>
      </c>
      <c r="E159" s="260" t="s">
        <v>260</v>
      </c>
      <c r="F159" s="261" t="s">
        <v>261</v>
      </c>
      <c r="G159" s="262" t="s">
        <v>120</v>
      </c>
      <c r="H159" s="263">
        <v>7.6429999999999998</v>
      </c>
      <c r="I159" s="264"/>
      <c r="J159" s="265">
        <f>ROUND(I159*H159,2)</f>
        <v>0</v>
      </c>
      <c r="K159" s="266"/>
      <c r="L159" s="267"/>
      <c r="M159" s="268" t="s">
        <v>19</v>
      </c>
      <c r="N159" s="269" t="s">
        <v>44</v>
      </c>
      <c r="O159" s="86"/>
      <c r="P159" s="217">
        <f>O159*H159</f>
        <v>0</v>
      </c>
      <c r="Q159" s="217">
        <v>0.17599999999999999</v>
      </c>
      <c r="R159" s="217">
        <f>Q159*H159</f>
        <v>1.3451679999999999</v>
      </c>
      <c r="S159" s="217">
        <v>0</v>
      </c>
      <c r="T159" s="21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9" t="s">
        <v>161</v>
      </c>
      <c r="AT159" s="219" t="s">
        <v>216</v>
      </c>
      <c r="AU159" s="219" t="s">
        <v>83</v>
      </c>
      <c r="AY159" s="19" t="s">
        <v>115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9" t="s">
        <v>81</v>
      </c>
      <c r="BK159" s="220">
        <f>ROUND(I159*H159,2)</f>
        <v>0</v>
      </c>
      <c r="BL159" s="19" t="s">
        <v>121</v>
      </c>
      <c r="BM159" s="219" t="s">
        <v>262</v>
      </c>
    </row>
    <row r="160" s="13" customFormat="1">
      <c r="A160" s="13"/>
      <c r="B160" s="226"/>
      <c r="C160" s="227"/>
      <c r="D160" s="228" t="s">
        <v>125</v>
      </c>
      <c r="E160" s="229" t="s">
        <v>19</v>
      </c>
      <c r="F160" s="230" t="s">
        <v>258</v>
      </c>
      <c r="G160" s="227"/>
      <c r="H160" s="231">
        <v>13.02</v>
      </c>
      <c r="I160" s="232"/>
      <c r="J160" s="227"/>
      <c r="K160" s="227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125</v>
      </c>
      <c r="AU160" s="237" t="s">
        <v>83</v>
      </c>
      <c r="AV160" s="13" t="s">
        <v>83</v>
      </c>
      <c r="AW160" s="13" t="s">
        <v>35</v>
      </c>
      <c r="AX160" s="13" t="s">
        <v>73</v>
      </c>
      <c r="AY160" s="237" t="s">
        <v>115</v>
      </c>
    </row>
    <row r="161" s="13" customFormat="1">
      <c r="A161" s="13"/>
      <c r="B161" s="226"/>
      <c r="C161" s="227"/>
      <c r="D161" s="228" t="s">
        <v>125</v>
      </c>
      <c r="E161" s="229" t="s">
        <v>19</v>
      </c>
      <c r="F161" s="230" t="s">
        <v>263</v>
      </c>
      <c r="G161" s="227"/>
      <c r="H161" s="231">
        <v>-5.5999999999999996</v>
      </c>
      <c r="I161" s="232"/>
      <c r="J161" s="227"/>
      <c r="K161" s="227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125</v>
      </c>
      <c r="AU161" s="237" t="s">
        <v>83</v>
      </c>
      <c r="AV161" s="13" t="s">
        <v>83</v>
      </c>
      <c r="AW161" s="13" t="s">
        <v>35</v>
      </c>
      <c r="AX161" s="13" t="s">
        <v>73</v>
      </c>
      <c r="AY161" s="237" t="s">
        <v>115</v>
      </c>
    </row>
    <row r="162" s="15" customFormat="1">
      <c r="A162" s="15"/>
      <c r="B162" s="248"/>
      <c r="C162" s="249"/>
      <c r="D162" s="228" t="s">
        <v>125</v>
      </c>
      <c r="E162" s="250" t="s">
        <v>19</v>
      </c>
      <c r="F162" s="251" t="s">
        <v>175</v>
      </c>
      <c r="G162" s="249"/>
      <c r="H162" s="252">
        <v>7.4199999999999999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8" t="s">
        <v>125</v>
      </c>
      <c r="AU162" s="258" t="s">
        <v>83</v>
      </c>
      <c r="AV162" s="15" t="s">
        <v>121</v>
      </c>
      <c r="AW162" s="15" t="s">
        <v>35</v>
      </c>
      <c r="AX162" s="15" t="s">
        <v>81</v>
      </c>
      <c r="AY162" s="258" t="s">
        <v>115</v>
      </c>
    </row>
    <row r="163" s="13" customFormat="1">
      <c r="A163" s="13"/>
      <c r="B163" s="226"/>
      <c r="C163" s="227"/>
      <c r="D163" s="228" t="s">
        <v>125</v>
      </c>
      <c r="E163" s="227"/>
      <c r="F163" s="230" t="s">
        <v>264</v>
      </c>
      <c r="G163" s="227"/>
      <c r="H163" s="231">
        <v>7.6429999999999998</v>
      </c>
      <c r="I163" s="232"/>
      <c r="J163" s="227"/>
      <c r="K163" s="227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125</v>
      </c>
      <c r="AU163" s="237" t="s">
        <v>83</v>
      </c>
      <c r="AV163" s="13" t="s">
        <v>83</v>
      </c>
      <c r="AW163" s="13" t="s">
        <v>4</v>
      </c>
      <c r="AX163" s="13" t="s">
        <v>81</v>
      </c>
      <c r="AY163" s="237" t="s">
        <v>115</v>
      </c>
    </row>
    <row r="164" s="12" customFormat="1" ht="22.8" customHeight="1">
      <c r="A164" s="12"/>
      <c r="B164" s="191"/>
      <c r="C164" s="192"/>
      <c r="D164" s="193" t="s">
        <v>72</v>
      </c>
      <c r="E164" s="205" t="s">
        <v>168</v>
      </c>
      <c r="F164" s="205" t="s">
        <v>265</v>
      </c>
      <c r="G164" s="192"/>
      <c r="H164" s="192"/>
      <c r="I164" s="195"/>
      <c r="J164" s="206">
        <f>BK164</f>
        <v>0</v>
      </c>
      <c r="K164" s="192"/>
      <c r="L164" s="197"/>
      <c r="M164" s="198"/>
      <c r="N164" s="199"/>
      <c r="O164" s="199"/>
      <c r="P164" s="200">
        <f>SUM(P165:P196)</f>
        <v>0</v>
      </c>
      <c r="Q164" s="199"/>
      <c r="R164" s="200">
        <f>SUM(R165:R196)</f>
        <v>5.1786965999999994</v>
      </c>
      <c r="S164" s="199"/>
      <c r="T164" s="201">
        <f>SUM(T165:T196)</f>
        <v>0.082000000000000003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2" t="s">
        <v>81</v>
      </c>
      <c r="AT164" s="203" t="s">
        <v>72</v>
      </c>
      <c r="AU164" s="203" t="s">
        <v>81</v>
      </c>
      <c r="AY164" s="202" t="s">
        <v>115</v>
      </c>
      <c r="BK164" s="204">
        <f>SUM(BK165:BK196)</f>
        <v>0</v>
      </c>
    </row>
    <row r="165" s="2" customFormat="1" ht="21.75" customHeight="1">
      <c r="A165" s="40"/>
      <c r="B165" s="41"/>
      <c r="C165" s="207" t="s">
        <v>266</v>
      </c>
      <c r="D165" s="207" t="s">
        <v>117</v>
      </c>
      <c r="E165" s="208" t="s">
        <v>267</v>
      </c>
      <c r="F165" s="209" t="s">
        <v>268</v>
      </c>
      <c r="G165" s="210" t="s">
        <v>269</v>
      </c>
      <c r="H165" s="211">
        <v>5</v>
      </c>
      <c r="I165" s="212"/>
      <c r="J165" s="213">
        <f>ROUND(I165*H165,2)</f>
        <v>0</v>
      </c>
      <c r="K165" s="214"/>
      <c r="L165" s="46"/>
      <c r="M165" s="215" t="s">
        <v>19</v>
      </c>
      <c r="N165" s="216" t="s">
        <v>44</v>
      </c>
      <c r="O165" s="86"/>
      <c r="P165" s="217">
        <f>O165*H165</f>
        <v>0</v>
      </c>
      <c r="Q165" s="217">
        <v>0.0044999999999999997</v>
      </c>
      <c r="R165" s="217">
        <f>Q165*H165</f>
        <v>0.022499999999999999</v>
      </c>
      <c r="S165" s="217">
        <v>0</v>
      </c>
      <c r="T165" s="21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9" t="s">
        <v>121</v>
      </c>
      <c r="AT165" s="219" t="s">
        <v>117</v>
      </c>
      <c r="AU165" s="219" t="s">
        <v>83</v>
      </c>
      <c r="AY165" s="19" t="s">
        <v>115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9" t="s">
        <v>81</v>
      </c>
      <c r="BK165" s="220">
        <f>ROUND(I165*H165,2)</f>
        <v>0</v>
      </c>
      <c r="BL165" s="19" t="s">
        <v>121</v>
      </c>
      <c r="BM165" s="219" t="s">
        <v>270</v>
      </c>
    </row>
    <row r="166" s="2" customFormat="1">
      <c r="A166" s="40"/>
      <c r="B166" s="41"/>
      <c r="C166" s="42"/>
      <c r="D166" s="221" t="s">
        <v>123</v>
      </c>
      <c r="E166" s="42"/>
      <c r="F166" s="222" t="s">
        <v>271</v>
      </c>
      <c r="G166" s="42"/>
      <c r="H166" s="42"/>
      <c r="I166" s="223"/>
      <c r="J166" s="42"/>
      <c r="K166" s="42"/>
      <c r="L166" s="46"/>
      <c r="M166" s="224"/>
      <c r="N166" s="22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123</v>
      </c>
      <c r="AU166" s="19" t="s">
        <v>83</v>
      </c>
    </row>
    <row r="167" s="2" customFormat="1" ht="16.5" customHeight="1">
      <c r="A167" s="40"/>
      <c r="B167" s="41"/>
      <c r="C167" s="259" t="s">
        <v>272</v>
      </c>
      <c r="D167" s="259" t="s">
        <v>216</v>
      </c>
      <c r="E167" s="260" t="s">
        <v>273</v>
      </c>
      <c r="F167" s="261" t="s">
        <v>274</v>
      </c>
      <c r="G167" s="262" t="s">
        <v>269</v>
      </c>
      <c r="H167" s="263">
        <v>5</v>
      </c>
      <c r="I167" s="264"/>
      <c r="J167" s="265">
        <f>ROUND(I167*H167,2)</f>
        <v>0</v>
      </c>
      <c r="K167" s="266"/>
      <c r="L167" s="267"/>
      <c r="M167" s="268" t="s">
        <v>19</v>
      </c>
      <c r="N167" s="269" t="s">
        <v>44</v>
      </c>
      <c r="O167" s="86"/>
      <c r="P167" s="217">
        <f>O167*H167</f>
        <v>0</v>
      </c>
      <c r="Q167" s="217">
        <v>0.017000000000000001</v>
      </c>
      <c r="R167" s="217">
        <f>Q167*H167</f>
        <v>0.085000000000000006</v>
      </c>
      <c r="S167" s="217">
        <v>0</v>
      </c>
      <c r="T167" s="21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9" t="s">
        <v>161</v>
      </c>
      <c r="AT167" s="219" t="s">
        <v>216</v>
      </c>
      <c r="AU167" s="219" t="s">
        <v>83</v>
      </c>
      <c r="AY167" s="19" t="s">
        <v>115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9" t="s">
        <v>81</v>
      </c>
      <c r="BK167" s="220">
        <f>ROUND(I167*H167,2)</f>
        <v>0</v>
      </c>
      <c r="BL167" s="19" t="s">
        <v>121</v>
      </c>
      <c r="BM167" s="219" t="s">
        <v>275</v>
      </c>
    </row>
    <row r="168" s="2" customFormat="1" ht="24.15" customHeight="1">
      <c r="A168" s="40"/>
      <c r="B168" s="41"/>
      <c r="C168" s="207" t="s">
        <v>276</v>
      </c>
      <c r="D168" s="207" t="s">
        <v>117</v>
      </c>
      <c r="E168" s="208" t="s">
        <v>277</v>
      </c>
      <c r="F168" s="209" t="s">
        <v>278</v>
      </c>
      <c r="G168" s="210" t="s">
        <v>269</v>
      </c>
      <c r="H168" s="211">
        <v>1</v>
      </c>
      <c r="I168" s="212"/>
      <c r="J168" s="213">
        <f>ROUND(I168*H168,2)</f>
        <v>0</v>
      </c>
      <c r="K168" s="214"/>
      <c r="L168" s="46"/>
      <c r="M168" s="215" t="s">
        <v>19</v>
      </c>
      <c r="N168" s="216" t="s">
        <v>44</v>
      </c>
      <c r="O168" s="86"/>
      <c r="P168" s="217">
        <f>O168*H168</f>
        <v>0</v>
      </c>
      <c r="Q168" s="217">
        <v>0.10940999999999999</v>
      </c>
      <c r="R168" s="217">
        <f>Q168*H168</f>
        <v>0.10940999999999999</v>
      </c>
      <c r="S168" s="217">
        <v>0</v>
      </c>
      <c r="T168" s="218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9" t="s">
        <v>121</v>
      </c>
      <c r="AT168" s="219" t="s">
        <v>117</v>
      </c>
      <c r="AU168" s="219" t="s">
        <v>83</v>
      </c>
      <c r="AY168" s="19" t="s">
        <v>115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9" t="s">
        <v>81</v>
      </c>
      <c r="BK168" s="220">
        <f>ROUND(I168*H168,2)</f>
        <v>0</v>
      </c>
      <c r="BL168" s="19" t="s">
        <v>121</v>
      </c>
      <c r="BM168" s="219" t="s">
        <v>279</v>
      </c>
    </row>
    <row r="169" s="2" customFormat="1">
      <c r="A169" s="40"/>
      <c r="B169" s="41"/>
      <c r="C169" s="42"/>
      <c r="D169" s="221" t="s">
        <v>123</v>
      </c>
      <c r="E169" s="42"/>
      <c r="F169" s="222" t="s">
        <v>280</v>
      </c>
      <c r="G169" s="42"/>
      <c r="H169" s="42"/>
      <c r="I169" s="223"/>
      <c r="J169" s="42"/>
      <c r="K169" s="42"/>
      <c r="L169" s="46"/>
      <c r="M169" s="224"/>
      <c r="N169" s="225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123</v>
      </c>
      <c r="AU169" s="19" t="s">
        <v>83</v>
      </c>
    </row>
    <row r="170" s="2" customFormat="1" ht="24.15" customHeight="1">
      <c r="A170" s="40"/>
      <c r="B170" s="41"/>
      <c r="C170" s="207" t="s">
        <v>281</v>
      </c>
      <c r="D170" s="207" t="s">
        <v>117</v>
      </c>
      <c r="E170" s="208" t="s">
        <v>282</v>
      </c>
      <c r="F170" s="209" t="s">
        <v>283</v>
      </c>
      <c r="G170" s="210" t="s">
        <v>138</v>
      </c>
      <c r="H170" s="211">
        <v>10.5</v>
      </c>
      <c r="I170" s="212"/>
      <c r="J170" s="213">
        <f>ROUND(I170*H170,2)</f>
        <v>0</v>
      </c>
      <c r="K170" s="214"/>
      <c r="L170" s="46"/>
      <c r="M170" s="215" t="s">
        <v>19</v>
      </c>
      <c r="N170" s="216" t="s">
        <v>44</v>
      </c>
      <c r="O170" s="86"/>
      <c r="P170" s="217">
        <f>O170*H170</f>
        <v>0</v>
      </c>
      <c r="Q170" s="217">
        <v>0.00020000000000000001</v>
      </c>
      <c r="R170" s="217">
        <f>Q170*H170</f>
        <v>0.0021000000000000003</v>
      </c>
      <c r="S170" s="217">
        <v>0</v>
      </c>
      <c r="T170" s="21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9" t="s">
        <v>121</v>
      </c>
      <c r="AT170" s="219" t="s">
        <v>117</v>
      </c>
      <c r="AU170" s="219" t="s">
        <v>83</v>
      </c>
      <c r="AY170" s="19" t="s">
        <v>115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9" t="s">
        <v>81</v>
      </c>
      <c r="BK170" s="220">
        <f>ROUND(I170*H170,2)</f>
        <v>0</v>
      </c>
      <c r="BL170" s="19" t="s">
        <v>121</v>
      </c>
      <c r="BM170" s="219" t="s">
        <v>284</v>
      </c>
    </row>
    <row r="171" s="2" customFormat="1">
      <c r="A171" s="40"/>
      <c r="B171" s="41"/>
      <c r="C171" s="42"/>
      <c r="D171" s="221" t="s">
        <v>123</v>
      </c>
      <c r="E171" s="42"/>
      <c r="F171" s="222" t="s">
        <v>285</v>
      </c>
      <c r="G171" s="42"/>
      <c r="H171" s="42"/>
      <c r="I171" s="223"/>
      <c r="J171" s="42"/>
      <c r="K171" s="42"/>
      <c r="L171" s="46"/>
      <c r="M171" s="224"/>
      <c r="N171" s="225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123</v>
      </c>
      <c r="AU171" s="19" t="s">
        <v>83</v>
      </c>
    </row>
    <row r="172" s="14" customFormat="1">
      <c r="A172" s="14"/>
      <c r="B172" s="238"/>
      <c r="C172" s="239"/>
      <c r="D172" s="228" t="s">
        <v>125</v>
      </c>
      <c r="E172" s="240" t="s">
        <v>19</v>
      </c>
      <c r="F172" s="241" t="s">
        <v>286</v>
      </c>
      <c r="G172" s="239"/>
      <c r="H172" s="240" t="s">
        <v>19</v>
      </c>
      <c r="I172" s="242"/>
      <c r="J172" s="239"/>
      <c r="K172" s="239"/>
      <c r="L172" s="243"/>
      <c r="M172" s="244"/>
      <c r="N172" s="245"/>
      <c r="O172" s="245"/>
      <c r="P172" s="245"/>
      <c r="Q172" s="245"/>
      <c r="R172" s="245"/>
      <c r="S172" s="245"/>
      <c r="T172" s="24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7" t="s">
        <v>125</v>
      </c>
      <c r="AU172" s="247" t="s">
        <v>83</v>
      </c>
      <c r="AV172" s="14" t="s">
        <v>81</v>
      </c>
      <c r="AW172" s="14" t="s">
        <v>35</v>
      </c>
      <c r="AX172" s="14" t="s">
        <v>73</v>
      </c>
      <c r="AY172" s="247" t="s">
        <v>115</v>
      </c>
    </row>
    <row r="173" s="13" customFormat="1">
      <c r="A173" s="13"/>
      <c r="B173" s="226"/>
      <c r="C173" s="227"/>
      <c r="D173" s="228" t="s">
        <v>125</v>
      </c>
      <c r="E173" s="229" t="s">
        <v>19</v>
      </c>
      <c r="F173" s="230" t="s">
        <v>287</v>
      </c>
      <c r="G173" s="227"/>
      <c r="H173" s="231">
        <v>10.5</v>
      </c>
      <c r="I173" s="232"/>
      <c r="J173" s="227"/>
      <c r="K173" s="227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125</v>
      </c>
      <c r="AU173" s="237" t="s">
        <v>83</v>
      </c>
      <c r="AV173" s="13" t="s">
        <v>83</v>
      </c>
      <c r="AW173" s="13" t="s">
        <v>35</v>
      </c>
      <c r="AX173" s="13" t="s">
        <v>81</v>
      </c>
      <c r="AY173" s="237" t="s">
        <v>115</v>
      </c>
    </row>
    <row r="174" s="2" customFormat="1" ht="49.05" customHeight="1">
      <c r="A174" s="40"/>
      <c r="B174" s="41"/>
      <c r="C174" s="207" t="s">
        <v>288</v>
      </c>
      <c r="D174" s="207" t="s">
        <v>117</v>
      </c>
      <c r="E174" s="208" t="s">
        <v>289</v>
      </c>
      <c r="F174" s="209" t="s">
        <v>290</v>
      </c>
      <c r="G174" s="210" t="s">
        <v>138</v>
      </c>
      <c r="H174" s="211">
        <v>13.314</v>
      </c>
      <c r="I174" s="212"/>
      <c r="J174" s="213">
        <f>ROUND(I174*H174,2)</f>
        <v>0</v>
      </c>
      <c r="K174" s="214"/>
      <c r="L174" s="46"/>
      <c r="M174" s="215" t="s">
        <v>19</v>
      </c>
      <c r="N174" s="216" t="s">
        <v>44</v>
      </c>
      <c r="O174" s="86"/>
      <c r="P174" s="217">
        <f>O174*H174</f>
        <v>0</v>
      </c>
      <c r="Q174" s="217">
        <v>0.15540000000000001</v>
      </c>
      <c r="R174" s="217">
        <f>Q174*H174</f>
        <v>2.0689956</v>
      </c>
      <c r="S174" s="217">
        <v>0</v>
      </c>
      <c r="T174" s="21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9" t="s">
        <v>121</v>
      </c>
      <c r="AT174" s="219" t="s">
        <v>117</v>
      </c>
      <c r="AU174" s="219" t="s">
        <v>83</v>
      </c>
      <c r="AY174" s="19" t="s">
        <v>115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9" t="s">
        <v>81</v>
      </c>
      <c r="BK174" s="220">
        <f>ROUND(I174*H174,2)</f>
        <v>0</v>
      </c>
      <c r="BL174" s="19" t="s">
        <v>121</v>
      </c>
      <c r="BM174" s="219" t="s">
        <v>291</v>
      </c>
    </row>
    <row r="175" s="2" customFormat="1">
      <c r="A175" s="40"/>
      <c r="B175" s="41"/>
      <c r="C175" s="42"/>
      <c r="D175" s="221" t="s">
        <v>123</v>
      </c>
      <c r="E175" s="42"/>
      <c r="F175" s="222" t="s">
        <v>292</v>
      </c>
      <c r="G175" s="42"/>
      <c r="H175" s="42"/>
      <c r="I175" s="223"/>
      <c r="J175" s="42"/>
      <c r="K175" s="42"/>
      <c r="L175" s="46"/>
      <c r="M175" s="224"/>
      <c r="N175" s="225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123</v>
      </c>
      <c r="AU175" s="19" t="s">
        <v>83</v>
      </c>
    </row>
    <row r="176" s="2" customFormat="1" ht="24.15" customHeight="1">
      <c r="A176" s="40"/>
      <c r="B176" s="41"/>
      <c r="C176" s="259" t="s">
        <v>293</v>
      </c>
      <c r="D176" s="259" t="s">
        <v>216</v>
      </c>
      <c r="E176" s="260" t="s">
        <v>294</v>
      </c>
      <c r="F176" s="261" t="s">
        <v>295</v>
      </c>
      <c r="G176" s="262" t="s">
        <v>138</v>
      </c>
      <c r="H176" s="263">
        <v>9.5</v>
      </c>
      <c r="I176" s="264"/>
      <c r="J176" s="265">
        <f>ROUND(I176*H176,2)</f>
        <v>0</v>
      </c>
      <c r="K176" s="266"/>
      <c r="L176" s="267"/>
      <c r="M176" s="268" t="s">
        <v>19</v>
      </c>
      <c r="N176" s="269" t="s">
        <v>44</v>
      </c>
      <c r="O176" s="86"/>
      <c r="P176" s="217">
        <f>O176*H176</f>
        <v>0</v>
      </c>
      <c r="Q176" s="217">
        <v>0.048300000000000003</v>
      </c>
      <c r="R176" s="217">
        <f>Q176*H176</f>
        <v>0.45885000000000004</v>
      </c>
      <c r="S176" s="217">
        <v>0</v>
      </c>
      <c r="T176" s="218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9" t="s">
        <v>161</v>
      </c>
      <c r="AT176" s="219" t="s">
        <v>216</v>
      </c>
      <c r="AU176" s="219" t="s">
        <v>83</v>
      </c>
      <c r="AY176" s="19" t="s">
        <v>115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9" t="s">
        <v>81</v>
      </c>
      <c r="BK176" s="220">
        <f>ROUND(I176*H176,2)</f>
        <v>0</v>
      </c>
      <c r="BL176" s="19" t="s">
        <v>121</v>
      </c>
      <c r="BM176" s="219" t="s">
        <v>296</v>
      </c>
    </row>
    <row r="177" s="13" customFormat="1">
      <c r="A177" s="13"/>
      <c r="B177" s="226"/>
      <c r="C177" s="227"/>
      <c r="D177" s="228" t="s">
        <v>125</v>
      </c>
      <c r="E177" s="227"/>
      <c r="F177" s="230" t="s">
        <v>297</v>
      </c>
      <c r="G177" s="227"/>
      <c r="H177" s="231">
        <v>9.5</v>
      </c>
      <c r="I177" s="232"/>
      <c r="J177" s="227"/>
      <c r="K177" s="227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125</v>
      </c>
      <c r="AU177" s="237" t="s">
        <v>83</v>
      </c>
      <c r="AV177" s="13" t="s">
        <v>83</v>
      </c>
      <c r="AW177" s="13" t="s">
        <v>4</v>
      </c>
      <c r="AX177" s="13" t="s">
        <v>81</v>
      </c>
      <c r="AY177" s="237" t="s">
        <v>115</v>
      </c>
    </row>
    <row r="178" s="2" customFormat="1" ht="24.15" customHeight="1">
      <c r="A178" s="40"/>
      <c r="B178" s="41"/>
      <c r="C178" s="259" t="s">
        <v>298</v>
      </c>
      <c r="D178" s="259" t="s">
        <v>216</v>
      </c>
      <c r="E178" s="260" t="s">
        <v>299</v>
      </c>
      <c r="F178" s="261" t="s">
        <v>300</v>
      </c>
      <c r="G178" s="262" t="s">
        <v>138</v>
      </c>
      <c r="H178" s="263">
        <v>2</v>
      </c>
      <c r="I178" s="264"/>
      <c r="J178" s="265">
        <f>ROUND(I178*H178,2)</f>
        <v>0</v>
      </c>
      <c r="K178" s="266"/>
      <c r="L178" s="267"/>
      <c r="M178" s="268" t="s">
        <v>19</v>
      </c>
      <c r="N178" s="269" t="s">
        <v>44</v>
      </c>
      <c r="O178" s="86"/>
      <c r="P178" s="217">
        <f>O178*H178</f>
        <v>0</v>
      </c>
      <c r="Q178" s="217">
        <v>0.065670000000000006</v>
      </c>
      <c r="R178" s="217">
        <f>Q178*H178</f>
        <v>0.13134000000000001</v>
      </c>
      <c r="S178" s="217">
        <v>0</v>
      </c>
      <c r="T178" s="218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9" t="s">
        <v>161</v>
      </c>
      <c r="AT178" s="219" t="s">
        <v>216</v>
      </c>
      <c r="AU178" s="219" t="s">
        <v>83</v>
      </c>
      <c r="AY178" s="19" t="s">
        <v>115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9" t="s">
        <v>81</v>
      </c>
      <c r="BK178" s="220">
        <f>ROUND(I178*H178,2)</f>
        <v>0</v>
      </c>
      <c r="BL178" s="19" t="s">
        <v>121</v>
      </c>
      <c r="BM178" s="219" t="s">
        <v>301</v>
      </c>
    </row>
    <row r="179" s="2" customFormat="1" ht="16.5" customHeight="1">
      <c r="A179" s="40"/>
      <c r="B179" s="41"/>
      <c r="C179" s="259" t="s">
        <v>302</v>
      </c>
      <c r="D179" s="259" t="s">
        <v>216</v>
      </c>
      <c r="E179" s="260" t="s">
        <v>303</v>
      </c>
      <c r="F179" s="261" t="s">
        <v>304</v>
      </c>
      <c r="G179" s="262" t="s">
        <v>138</v>
      </c>
      <c r="H179" s="263">
        <v>2</v>
      </c>
      <c r="I179" s="264"/>
      <c r="J179" s="265">
        <f>ROUND(I179*H179,2)</f>
        <v>0</v>
      </c>
      <c r="K179" s="266"/>
      <c r="L179" s="267"/>
      <c r="M179" s="268" t="s">
        <v>19</v>
      </c>
      <c r="N179" s="269" t="s">
        <v>44</v>
      </c>
      <c r="O179" s="86"/>
      <c r="P179" s="217">
        <f>O179*H179</f>
        <v>0</v>
      </c>
      <c r="Q179" s="217">
        <v>0.080000000000000002</v>
      </c>
      <c r="R179" s="217">
        <f>Q179*H179</f>
        <v>0.16</v>
      </c>
      <c r="S179" s="217">
        <v>0</v>
      </c>
      <c r="T179" s="218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9" t="s">
        <v>161</v>
      </c>
      <c r="AT179" s="219" t="s">
        <v>216</v>
      </c>
      <c r="AU179" s="219" t="s">
        <v>83</v>
      </c>
      <c r="AY179" s="19" t="s">
        <v>115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9" t="s">
        <v>81</v>
      </c>
      <c r="BK179" s="220">
        <f>ROUND(I179*H179,2)</f>
        <v>0</v>
      </c>
      <c r="BL179" s="19" t="s">
        <v>121</v>
      </c>
      <c r="BM179" s="219" t="s">
        <v>305</v>
      </c>
    </row>
    <row r="180" s="2" customFormat="1" ht="49.05" customHeight="1">
      <c r="A180" s="40"/>
      <c r="B180" s="41"/>
      <c r="C180" s="207" t="s">
        <v>306</v>
      </c>
      <c r="D180" s="207" t="s">
        <v>117</v>
      </c>
      <c r="E180" s="208" t="s">
        <v>307</v>
      </c>
      <c r="F180" s="209" t="s">
        <v>308</v>
      </c>
      <c r="G180" s="210" t="s">
        <v>138</v>
      </c>
      <c r="H180" s="211">
        <v>12.199999999999999</v>
      </c>
      <c r="I180" s="212"/>
      <c r="J180" s="213">
        <f>ROUND(I180*H180,2)</f>
        <v>0</v>
      </c>
      <c r="K180" s="214"/>
      <c r="L180" s="46"/>
      <c r="M180" s="215" t="s">
        <v>19</v>
      </c>
      <c r="N180" s="216" t="s">
        <v>44</v>
      </c>
      <c r="O180" s="86"/>
      <c r="P180" s="217">
        <f>O180*H180</f>
        <v>0</v>
      </c>
      <c r="Q180" s="217">
        <v>0.1295</v>
      </c>
      <c r="R180" s="217">
        <f>Q180*H180</f>
        <v>1.5798999999999999</v>
      </c>
      <c r="S180" s="217">
        <v>0</v>
      </c>
      <c r="T180" s="21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9" t="s">
        <v>121</v>
      </c>
      <c r="AT180" s="219" t="s">
        <v>117</v>
      </c>
      <c r="AU180" s="219" t="s">
        <v>83</v>
      </c>
      <c r="AY180" s="19" t="s">
        <v>115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9" t="s">
        <v>81</v>
      </c>
      <c r="BK180" s="220">
        <f>ROUND(I180*H180,2)</f>
        <v>0</v>
      </c>
      <c r="BL180" s="19" t="s">
        <v>121</v>
      </c>
      <c r="BM180" s="219" t="s">
        <v>309</v>
      </c>
    </row>
    <row r="181" s="2" customFormat="1">
      <c r="A181" s="40"/>
      <c r="B181" s="41"/>
      <c r="C181" s="42"/>
      <c r="D181" s="221" t="s">
        <v>123</v>
      </c>
      <c r="E181" s="42"/>
      <c r="F181" s="222" t="s">
        <v>310</v>
      </c>
      <c r="G181" s="42"/>
      <c r="H181" s="42"/>
      <c r="I181" s="223"/>
      <c r="J181" s="42"/>
      <c r="K181" s="42"/>
      <c r="L181" s="46"/>
      <c r="M181" s="224"/>
      <c r="N181" s="225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123</v>
      </c>
      <c r="AU181" s="19" t="s">
        <v>83</v>
      </c>
    </row>
    <row r="182" s="2" customFormat="1" ht="16.5" customHeight="1">
      <c r="A182" s="40"/>
      <c r="B182" s="41"/>
      <c r="C182" s="259" t="s">
        <v>311</v>
      </c>
      <c r="D182" s="259" t="s">
        <v>216</v>
      </c>
      <c r="E182" s="260" t="s">
        <v>312</v>
      </c>
      <c r="F182" s="261" t="s">
        <v>313</v>
      </c>
      <c r="G182" s="262" t="s">
        <v>138</v>
      </c>
      <c r="H182" s="263">
        <v>11.199999999999999</v>
      </c>
      <c r="I182" s="264"/>
      <c r="J182" s="265">
        <f>ROUND(I182*H182,2)</f>
        <v>0</v>
      </c>
      <c r="K182" s="266"/>
      <c r="L182" s="267"/>
      <c r="M182" s="268" t="s">
        <v>19</v>
      </c>
      <c r="N182" s="269" t="s">
        <v>44</v>
      </c>
      <c r="O182" s="86"/>
      <c r="P182" s="217">
        <f>O182*H182</f>
        <v>0</v>
      </c>
      <c r="Q182" s="217">
        <v>0.044999999999999998</v>
      </c>
      <c r="R182" s="217">
        <f>Q182*H182</f>
        <v>0.504</v>
      </c>
      <c r="S182" s="217">
        <v>0</v>
      </c>
      <c r="T182" s="21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9" t="s">
        <v>161</v>
      </c>
      <c r="AT182" s="219" t="s">
        <v>216</v>
      </c>
      <c r="AU182" s="219" t="s">
        <v>83</v>
      </c>
      <c r="AY182" s="19" t="s">
        <v>115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9" t="s">
        <v>81</v>
      </c>
      <c r="BK182" s="220">
        <f>ROUND(I182*H182,2)</f>
        <v>0</v>
      </c>
      <c r="BL182" s="19" t="s">
        <v>121</v>
      </c>
      <c r="BM182" s="219" t="s">
        <v>314</v>
      </c>
    </row>
    <row r="183" s="2" customFormat="1" ht="21.75" customHeight="1">
      <c r="A183" s="40"/>
      <c r="B183" s="41"/>
      <c r="C183" s="259" t="s">
        <v>315</v>
      </c>
      <c r="D183" s="259" t="s">
        <v>216</v>
      </c>
      <c r="E183" s="260" t="s">
        <v>316</v>
      </c>
      <c r="F183" s="261" t="s">
        <v>317</v>
      </c>
      <c r="G183" s="262" t="s">
        <v>138</v>
      </c>
      <c r="H183" s="263">
        <v>1</v>
      </c>
      <c r="I183" s="264"/>
      <c r="J183" s="265">
        <f>ROUND(I183*H183,2)</f>
        <v>0</v>
      </c>
      <c r="K183" s="266"/>
      <c r="L183" s="267"/>
      <c r="M183" s="268" t="s">
        <v>19</v>
      </c>
      <c r="N183" s="269" t="s">
        <v>44</v>
      </c>
      <c r="O183" s="86"/>
      <c r="P183" s="217">
        <f>O183*H183</f>
        <v>0</v>
      </c>
      <c r="Q183" s="217">
        <v>0.048000000000000001</v>
      </c>
      <c r="R183" s="217">
        <f>Q183*H183</f>
        <v>0.048000000000000001</v>
      </c>
      <c r="S183" s="217">
        <v>0</v>
      </c>
      <c r="T183" s="218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9" t="s">
        <v>161</v>
      </c>
      <c r="AT183" s="219" t="s">
        <v>216</v>
      </c>
      <c r="AU183" s="219" t="s">
        <v>83</v>
      </c>
      <c r="AY183" s="19" t="s">
        <v>115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9" t="s">
        <v>81</v>
      </c>
      <c r="BK183" s="220">
        <f>ROUND(I183*H183,2)</f>
        <v>0</v>
      </c>
      <c r="BL183" s="19" t="s">
        <v>121</v>
      </c>
      <c r="BM183" s="219" t="s">
        <v>318</v>
      </c>
    </row>
    <row r="184" s="2" customFormat="1" ht="62.7" customHeight="1">
      <c r="A184" s="40"/>
      <c r="B184" s="41"/>
      <c r="C184" s="207" t="s">
        <v>319</v>
      </c>
      <c r="D184" s="207" t="s">
        <v>117</v>
      </c>
      <c r="E184" s="208" t="s">
        <v>320</v>
      </c>
      <c r="F184" s="209" t="s">
        <v>321</v>
      </c>
      <c r="G184" s="210" t="s">
        <v>138</v>
      </c>
      <c r="H184" s="211">
        <v>14.1</v>
      </c>
      <c r="I184" s="212"/>
      <c r="J184" s="213">
        <f>ROUND(I184*H184,2)</f>
        <v>0</v>
      </c>
      <c r="K184" s="214"/>
      <c r="L184" s="46"/>
      <c r="M184" s="215" t="s">
        <v>19</v>
      </c>
      <c r="N184" s="216" t="s">
        <v>44</v>
      </c>
      <c r="O184" s="86"/>
      <c r="P184" s="217">
        <f>O184*H184</f>
        <v>0</v>
      </c>
      <c r="Q184" s="217">
        <v>0.00060999999999999997</v>
      </c>
      <c r="R184" s="217">
        <f>Q184*H184</f>
        <v>0.0086009999999999993</v>
      </c>
      <c r="S184" s="217">
        <v>0</v>
      </c>
      <c r="T184" s="218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9" t="s">
        <v>121</v>
      </c>
      <c r="AT184" s="219" t="s">
        <v>117</v>
      </c>
      <c r="AU184" s="219" t="s">
        <v>83</v>
      </c>
      <c r="AY184" s="19" t="s">
        <v>115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9" t="s">
        <v>81</v>
      </c>
      <c r="BK184" s="220">
        <f>ROUND(I184*H184,2)</f>
        <v>0</v>
      </c>
      <c r="BL184" s="19" t="s">
        <v>121</v>
      </c>
      <c r="BM184" s="219" t="s">
        <v>322</v>
      </c>
    </row>
    <row r="185" s="2" customFormat="1">
      <c r="A185" s="40"/>
      <c r="B185" s="41"/>
      <c r="C185" s="42"/>
      <c r="D185" s="221" t="s">
        <v>123</v>
      </c>
      <c r="E185" s="42"/>
      <c r="F185" s="222" t="s">
        <v>323</v>
      </c>
      <c r="G185" s="42"/>
      <c r="H185" s="42"/>
      <c r="I185" s="223"/>
      <c r="J185" s="42"/>
      <c r="K185" s="42"/>
      <c r="L185" s="46"/>
      <c r="M185" s="224"/>
      <c r="N185" s="225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123</v>
      </c>
      <c r="AU185" s="19" t="s">
        <v>83</v>
      </c>
    </row>
    <row r="186" s="2" customFormat="1" ht="24.15" customHeight="1">
      <c r="A186" s="40"/>
      <c r="B186" s="41"/>
      <c r="C186" s="207" t="s">
        <v>324</v>
      </c>
      <c r="D186" s="207" t="s">
        <v>117</v>
      </c>
      <c r="E186" s="208" t="s">
        <v>325</v>
      </c>
      <c r="F186" s="209" t="s">
        <v>326</v>
      </c>
      <c r="G186" s="210" t="s">
        <v>138</v>
      </c>
      <c r="H186" s="211">
        <v>14.1</v>
      </c>
      <c r="I186" s="212"/>
      <c r="J186" s="213">
        <f>ROUND(I186*H186,2)</f>
        <v>0</v>
      </c>
      <c r="K186" s="214"/>
      <c r="L186" s="46"/>
      <c r="M186" s="215" t="s">
        <v>19</v>
      </c>
      <c r="N186" s="216" t="s">
        <v>44</v>
      </c>
      <c r="O186" s="86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9" t="s">
        <v>121</v>
      </c>
      <c r="AT186" s="219" t="s">
        <v>117</v>
      </c>
      <c r="AU186" s="219" t="s">
        <v>83</v>
      </c>
      <c r="AY186" s="19" t="s">
        <v>115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9" t="s">
        <v>81</v>
      </c>
      <c r="BK186" s="220">
        <f>ROUND(I186*H186,2)</f>
        <v>0</v>
      </c>
      <c r="BL186" s="19" t="s">
        <v>121</v>
      </c>
      <c r="BM186" s="219" t="s">
        <v>327</v>
      </c>
    </row>
    <row r="187" s="2" customFormat="1">
      <c r="A187" s="40"/>
      <c r="B187" s="41"/>
      <c r="C187" s="42"/>
      <c r="D187" s="221" t="s">
        <v>123</v>
      </c>
      <c r="E187" s="42"/>
      <c r="F187" s="222" t="s">
        <v>328</v>
      </c>
      <c r="G187" s="42"/>
      <c r="H187" s="42"/>
      <c r="I187" s="223"/>
      <c r="J187" s="42"/>
      <c r="K187" s="42"/>
      <c r="L187" s="46"/>
      <c r="M187" s="224"/>
      <c r="N187" s="225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123</v>
      </c>
      <c r="AU187" s="19" t="s">
        <v>83</v>
      </c>
    </row>
    <row r="188" s="13" customFormat="1">
      <c r="A188" s="13"/>
      <c r="B188" s="226"/>
      <c r="C188" s="227"/>
      <c r="D188" s="228" t="s">
        <v>125</v>
      </c>
      <c r="E188" s="229" t="s">
        <v>19</v>
      </c>
      <c r="F188" s="230" t="s">
        <v>329</v>
      </c>
      <c r="G188" s="227"/>
      <c r="H188" s="231">
        <v>14.1</v>
      </c>
      <c r="I188" s="232"/>
      <c r="J188" s="227"/>
      <c r="K188" s="227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125</v>
      </c>
      <c r="AU188" s="237" t="s">
        <v>83</v>
      </c>
      <c r="AV188" s="13" t="s">
        <v>83</v>
      </c>
      <c r="AW188" s="13" t="s">
        <v>35</v>
      </c>
      <c r="AX188" s="13" t="s">
        <v>81</v>
      </c>
      <c r="AY188" s="237" t="s">
        <v>115</v>
      </c>
    </row>
    <row r="189" s="2" customFormat="1" ht="62.7" customHeight="1">
      <c r="A189" s="40"/>
      <c r="B189" s="41"/>
      <c r="C189" s="207" t="s">
        <v>330</v>
      </c>
      <c r="D189" s="207" t="s">
        <v>117</v>
      </c>
      <c r="E189" s="208" t="s">
        <v>331</v>
      </c>
      <c r="F189" s="209" t="s">
        <v>332</v>
      </c>
      <c r="G189" s="210" t="s">
        <v>120</v>
      </c>
      <c r="H189" s="211">
        <v>5.25</v>
      </c>
      <c r="I189" s="212"/>
      <c r="J189" s="213">
        <f>ROUND(I189*H189,2)</f>
        <v>0</v>
      </c>
      <c r="K189" s="214"/>
      <c r="L189" s="46"/>
      <c r="M189" s="215" t="s">
        <v>19</v>
      </c>
      <c r="N189" s="216" t="s">
        <v>44</v>
      </c>
      <c r="O189" s="86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9" t="s">
        <v>121</v>
      </c>
      <c r="AT189" s="219" t="s">
        <v>117</v>
      </c>
      <c r="AU189" s="219" t="s">
        <v>83</v>
      </c>
      <c r="AY189" s="19" t="s">
        <v>115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9" t="s">
        <v>81</v>
      </c>
      <c r="BK189" s="220">
        <f>ROUND(I189*H189,2)</f>
        <v>0</v>
      </c>
      <c r="BL189" s="19" t="s">
        <v>121</v>
      </c>
      <c r="BM189" s="219" t="s">
        <v>333</v>
      </c>
    </row>
    <row r="190" s="2" customFormat="1">
      <c r="A190" s="40"/>
      <c r="B190" s="41"/>
      <c r="C190" s="42"/>
      <c r="D190" s="221" t="s">
        <v>123</v>
      </c>
      <c r="E190" s="42"/>
      <c r="F190" s="222" t="s">
        <v>334</v>
      </c>
      <c r="G190" s="42"/>
      <c r="H190" s="42"/>
      <c r="I190" s="223"/>
      <c r="J190" s="42"/>
      <c r="K190" s="42"/>
      <c r="L190" s="46"/>
      <c r="M190" s="224"/>
      <c r="N190" s="225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123</v>
      </c>
      <c r="AU190" s="19" t="s">
        <v>83</v>
      </c>
    </row>
    <row r="191" s="14" customFormat="1">
      <c r="A191" s="14"/>
      <c r="B191" s="238"/>
      <c r="C191" s="239"/>
      <c r="D191" s="228" t="s">
        <v>125</v>
      </c>
      <c r="E191" s="240" t="s">
        <v>19</v>
      </c>
      <c r="F191" s="241" t="s">
        <v>335</v>
      </c>
      <c r="G191" s="239"/>
      <c r="H191" s="240" t="s">
        <v>19</v>
      </c>
      <c r="I191" s="242"/>
      <c r="J191" s="239"/>
      <c r="K191" s="239"/>
      <c r="L191" s="243"/>
      <c r="M191" s="244"/>
      <c r="N191" s="245"/>
      <c r="O191" s="245"/>
      <c r="P191" s="245"/>
      <c r="Q191" s="245"/>
      <c r="R191" s="245"/>
      <c r="S191" s="245"/>
      <c r="T191" s="24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7" t="s">
        <v>125</v>
      </c>
      <c r="AU191" s="247" t="s">
        <v>83</v>
      </c>
      <c r="AV191" s="14" t="s">
        <v>81</v>
      </c>
      <c r="AW191" s="14" t="s">
        <v>35</v>
      </c>
      <c r="AX191" s="14" t="s">
        <v>73</v>
      </c>
      <c r="AY191" s="247" t="s">
        <v>115</v>
      </c>
    </row>
    <row r="192" s="13" customFormat="1">
      <c r="A192" s="13"/>
      <c r="B192" s="226"/>
      <c r="C192" s="227"/>
      <c r="D192" s="228" t="s">
        <v>125</v>
      </c>
      <c r="E192" s="229" t="s">
        <v>19</v>
      </c>
      <c r="F192" s="230" t="s">
        <v>336</v>
      </c>
      <c r="G192" s="227"/>
      <c r="H192" s="231">
        <v>5.25</v>
      </c>
      <c r="I192" s="232"/>
      <c r="J192" s="227"/>
      <c r="K192" s="227"/>
      <c r="L192" s="233"/>
      <c r="M192" s="234"/>
      <c r="N192" s="235"/>
      <c r="O192" s="235"/>
      <c r="P192" s="235"/>
      <c r="Q192" s="235"/>
      <c r="R192" s="235"/>
      <c r="S192" s="235"/>
      <c r="T192" s="23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7" t="s">
        <v>125</v>
      </c>
      <c r="AU192" s="237" t="s">
        <v>83</v>
      </c>
      <c r="AV192" s="13" t="s">
        <v>83</v>
      </c>
      <c r="AW192" s="13" t="s">
        <v>35</v>
      </c>
      <c r="AX192" s="13" t="s">
        <v>81</v>
      </c>
      <c r="AY192" s="237" t="s">
        <v>115</v>
      </c>
    </row>
    <row r="193" s="2" customFormat="1" ht="55.5" customHeight="1">
      <c r="A193" s="40"/>
      <c r="B193" s="41"/>
      <c r="C193" s="207" t="s">
        <v>337</v>
      </c>
      <c r="D193" s="207" t="s">
        <v>117</v>
      </c>
      <c r="E193" s="208" t="s">
        <v>338</v>
      </c>
      <c r="F193" s="209" t="s">
        <v>339</v>
      </c>
      <c r="G193" s="210" t="s">
        <v>269</v>
      </c>
      <c r="H193" s="211">
        <v>1</v>
      </c>
      <c r="I193" s="212"/>
      <c r="J193" s="213">
        <f>ROUND(I193*H193,2)</f>
        <v>0</v>
      </c>
      <c r="K193" s="214"/>
      <c r="L193" s="46"/>
      <c r="M193" s="215" t="s">
        <v>19</v>
      </c>
      <c r="N193" s="216" t="s">
        <v>44</v>
      </c>
      <c r="O193" s="86"/>
      <c r="P193" s="217">
        <f>O193*H193</f>
        <v>0</v>
      </c>
      <c r="Q193" s="217">
        <v>0</v>
      </c>
      <c r="R193" s="217">
        <f>Q193*H193</f>
        <v>0</v>
      </c>
      <c r="S193" s="217">
        <v>0.082000000000000003</v>
      </c>
      <c r="T193" s="218">
        <f>S193*H193</f>
        <v>0.082000000000000003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9" t="s">
        <v>121</v>
      </c>
      <c r="AT193" s="219" t="s">
        <v>117</v>
      </c>
      <c r="AU193" s="219" t="s">
        <v>83</v>
      </c>
      <c r="AY193" s="19" t="s">
        <v>115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9" t="s">
        <v>81</v>
      </c>
      <c r="BK193" s="220">
        <f>ROUND(I193*H193,2)</f>
        <v>0</v>
      </c>
      <c r="BL193" s="19" t="s">
        <v>121</v>
      </c>
      <c r="BM193" s="219" t="s">
        <v>340</v>
      </c>
    </row>
    <row r="194" s="2" customFormat="1">
      <c r="A194" s="40"/>
      <c r="B194" s="41"/>
      <c r="C194" s="42"/>
      <c r="D194" s="221" t="s">
        <v>123</v>
      </c>
      <c r="E194" s="42"/>
      <c r="F194" s="222" t="s">
        <v>341</v>
      </c>
      <c r="G194" s="42"/>
      <c r="H194" s="42"/>
      <c r="I194" s="223"/>
      <c r="J194" s="42"/>
      <c r="K194" s="42"/>
      <c r="L194" s="46"/>
      <c r="M194" s="224"/>
      <c r="N194" s="225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123</v>
      </c>
      <c r="AU194" s="19" t="s">
        <v>83</v>
      </c>
    </row>
    <row r="195" s="2" customFormat="1" ht="55.5" customHeight="1">
      <c r="A195" s="40"/>
      <c r="B195" s="41"/>
      <c r="C195" s="207" t="s">
        <v>342</v>
      </c>
      <c r="D195" s="207" t="s">
        <v>117</v>
      </c>
      <c r="E195" s="208" t="s">
        <v>343</v>
      </c>
      <c r="F195" s="209" t="s">
        <v>344</v>
      </c>
      <c r="G195" s="210" t="s">
        <v>120</v>
      </c>
      <c r="H195" s="211">
        <v>5.5999999999999996</v>
      </c>
      <c r="I195" s="212"/>
      <c r="J195" s="213">
        <f>ROUND(I195*H195,2)</f>
        <v>0</v>
      </c>
      <c r="K195" s="214"/>
      <c r="L195" s="46"/>
      <c r="M195" s="215" t="s">
        <v>19</v>
      </c>
      <c r="N195" s="216" t="s">
        <v>44</v>
      </c>
      <c r="O195" s="86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9" t="s">
        <v>121</v>
      </c>
      <c r="AT195" s="219" t="s">
        <v>117</v>
      </c>
      <c r="AU195" s="219" t="s">
        <v>83</v>
      </c>
      <c r="AY195" s="19" t="s">
        <v>115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9" t="s">
        <v>81</v>
      </c>
      <c r="BK195" s="220">
        <f>ROUND(I195*H195,2)</f>
        <v>0</v>
      </c>
      <c r="BL195" s="19" t="s">
        <v>121</v>
      </c>
      <c r="BM195" s="219" t="s">
        <v>345</v>
      </c>
    </row>
    <row r="196" s="2" customFormat="1">
      <c r="A196" s="40"/>
      <c r="B196" s="41"/>
      <c r="C196" s="42"/>
      <c r="D196" s="221" t="s">
        <v>123</v>
      </c>
      <c r="E196" s="42"/>
      <c r="F196" s="222" t="s">
        <v>346</v>
      </c>
      <c r="G196" s="42"/>
      <c r="H196" s="42"/>
      <c r="I196" s="223"/>
      <c r="J196" s="42"/>
      <c r="K196" s="42"/>
      <c r="L196" s="46"/>
      <c r="M196" s="224"/>
      <c r="N196" s="225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123</v>
      </c>
      <c r="AU196" s="19" t="s">
        <v>83</v>
      </c>
    </row>
    <row r="197" s="12" customFormat="1" ht="22.8" customHeight="1">
      <c r="A197" s="12"/>
      <c r="B197" s="191"/>
      <c r="C197" s="192"/>
      <c r="D197" s="193" t="s">
        <v>72</v>
      </c>
      <c r="E197" s="205" t="s">
        <v>347</v>
      </c>
      <c r="F197" s="205" t="s">
        <v>348</v>
      </c>
      <c r="G197" s="192"/>
      <c r="H197" s="192"/>
      <c r="I197" s="195"/>
      <c r="J197" s="206">
        <f>BK197</f>
        <v>0</v>
      </c>
      <c r="K197" s="192"/>
      <c r="L197" s="197"/>
      <c r="M197" s="198"/>
      <c r="N197" s="199"/>
      <c r="O197" s="199"/>
      <c r="P197" s="200">
        <f>SUM(P198:P215)</f>
        <v>0</v>
      </c>
      <c r="Q197" s="199"/>
      <c r="R197" s="200">
        <f>SUM(R198:R215)</f>
        <v>0</v>
      </c>
      <c r="S197" s="199"/>
      <c r="T197" s="201">
        <f>SUM(T198:T215)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2" t="s">
        <v>81</v>
      </c>
      <c r="AT197" s="203" t="s">
        <v>72</v>
      </c>
      <c r="AU197" s="203" t="s">
        <v>81</v>
      </c>
      <c r="AY197" s="202" t="s">
        <v>115</v>
      </c>
      <c r="BK197" s="204">
        <f>SUM(BK198:BK215)</f>
        <v>0</v>
      </c>
    </row>
    <row r="198" s="2" customFormat="1" ht="37.8" customHeight="1">
      <c r="A198" s="40"/>
      <c r="B198" s="41"/>
      <c r="C198" s="207" t="s">
        <v>349</v>
      </c>
      <c r="D198" s="207" t="s">
        <v>117</v>
      </c>
      <c r="E198" s="208" t="s">
        <v>350</v>
      </c>
      <c r="F198" s="209" t="s">
        <v>351</v>
      </c>
      <c r="G198" s="210" t="s">
        <v>179</v>
      </c>
      <c r="H198" s="211">
        <v>5.3929999999999998</v>
      </c>
      <c r="I198" s="212"/>
      <c r="J198" s="213">
        <f>ROUND(I198*H198,2)</f>
        <v>0</v>
      </c>
      <c r="K198" s="214"/>
      <c r="L198" s="46"/>
      <c r="M198" s="215" t="s">
        <v>19</v>
      </c>
      <c r="N198" s="216" t="s">
        <v>44</v>
      </c>
      <c r="O198" s="86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9" t="s">
        <v>121</v>
      </c>
      <c r="AT198" s="219" t="s">
        <v>117</v>
      </c>
      <c r="AU198" s="219" t="s">
        <v>83</v>
      </c>
      <c r="AY198" s="19" t="s">
        <v>115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9" t="s">
        <v>81</v>
      </c>
      <c r="BK198" s="220">
        <f>ROUND(I198*H198,2)</f>
        <v>0</v>
      </c>
      <c r="BL198" s="19" t="s">
        <v>121</v>
      </c>
      <c r="BM198" s="219" t="s">
        <v>352</v>
      </c>
    </row>
    <row r="199" s="2" customFormat="1">
      <c r="A199" s="40"/>
      <c r="B199" s="41"/>
      <c r="C199" s="42"/>
      <c r="D199" s="221" t="s">
        <v>123</v>
      </c>
      <c r="E199" s="42"/>
      <c r="F199" s="222" t="s">
        <v>353</v>
      </c>
      <c r="G199" s="42"/>
      <c r="H199" s="42"/>
      <c r="I199" s="223"/>
      <c r="J199" s="42"/>
      <c r="K199" s="42"/>
      <c r="L199" s="46"/>
      <c r="M199" s="224"/>
      <c r="N199" s="225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123</v>
      </c>
      <c r="AU199" s="19" t="s">
        <v>83</v>
      </c>
    </row>
    <row r="200" s="13" customFormat="1">
      <c r="A200" s="13"/>
      <c r="B200" s="226"/>
      <c r="C200" s="227"/>
      <c r="D200" s="228" t="s">
        <v>125</v>
      </c>
      <c r="E200" s="229" t="s">
        <v>19</v>
      </c>
      <c r="F200" s="230" t="s">
        <v>354</v>
      </c>
      <c r="G200" s="227"/>
      <c r="H200" s="231">
        <v>6.9749999999999996</v>
      </c>
      <c r="I200" s="232"/>
      <c r="J200" s="227"/>
      <c r="K200" s="227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125</v>
      </c>
      <c r="AU200" s="237" t="s">
        <v>83</v>
      </c>
      <c r="AV200" s="13" t="s">
        <v>83</v>
      </c>
      <c r="AW200" s="13" t="s">
        <v>35</v>
      </c>
      <c r="AX200" s="13" t="s">
        <v>73</v>
      </c>
      <c r="AY200" s="237" t="s">
        <v>115</v>
      </c>
    </row>
    <row r="201" s="13" customFormat="1">
      <c r="A201" s="13"/>
      <c r="B201" s="226"/>
      <c r="C201" s="227"/>
      <c r="D201" s="228" t="s">
        <v>125</v>
      </c>
      <c r="E201" s="229" t="s">
        <v>19</v>
      </c>
      <c r="F201" s="230" t="s">
        <v>355</v>
      </c>
      <c r="G201" s="227"/>
      <c r="H201" s="231">
        <v>-1.5</v>
      </c>
      <c r="I201" s="232"/>
      <c r="J201" s="227"/>
      <c r="K201" s="227"/>
      <c r="L201" s="233"/>
      <c r="M201" s="234"/>
      <c r="N201" s="235"/>
      <c r="O201" s="235"/>
      <c r="P201" s="235"/>
      <c r="Q201" s="235"/>
      <c r="R201" s="235"/>
      <c r="S201" s="235"/>
      <c r="T201" s="23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7" t="s">
        <v>125</v>
      </c>
      <c r="AU201" s="237" t="s">
        <v>83</v>
      </c>
      <c r="AV201" s="13" t="s">
        <v>83</v>
      </c>
      <c r="AW201" s="13" t="s">
        <v>35</v>
      </c>
      <c r="AX201" s="13" t="s">
        <v>73</v>
      </c>
      <c r="AY201" s="237" t="s">
        <v>115</v>
      </c>
    </row>
    <row r="202" s="13" customFormat="1">
      <c r="A202" s="13"/>
      <c r="B202" s="226"/>
      <c r="C202" s="227"/>
      <c r="D202" s="228" t="s">
        <v>125</v>
      </c>
      <c r="E202" s="229" t="s">
        <v>19</v>
      </c>
      <c r="F202" s="230" t="s">
        <v>356</v>
      </c>
      <c r="G202" s="227"/>
      <c r="H202" s="231">
        <v>-0.082000000000000003</v>
      </c>
      <c r="I202" s="232"/>
      <c r="J202" s="227"/>
      <c r="K202" s="227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125</v>
      </c>
      <c r="AU202" s="237" t="s">
        <v>83</v>
      </c>
      <c r="AV202" s="13" t="s">
        <v>83</v>
      </c>
      <c r="AW202" s="13" t="s">
        <v>35</v>
      </c>
      <c r="AX202" s="13" t="s">
        <v>73</v>
      </c>
      <c r="AY202" s="237" t="s">
        <v>115</v>
      </c>
    </row>
    <row r="203" s="15" customFormat="1">
      <c r="A203" s="15"/>
      <c r="B203" s="248"/>
      <c r="C203" s="249"/>
      <c r="D203" s="228" t="s">
        <v>125</v>
      </c>
      <c r="E203" s="250" t="s">
        <v>19</v>
      </c>
      <c r="F203" s="251" t="s">
        <v>175</v>
      </c>
      <c r="G203" s="249"/>
      <c r="H203" s="252">
        <v>5.3929999999999998</v>
      </c>
      <c r="I203" s="253"/>
      <c r="J203" s="249"/>
      <c r="K203" s="249"/>
      <c r="L203" s="254"/>
      <c r="M203" s="255"/>
      <c r="N203" s="256"/>
      <c r="O203" s="256"/>
      <c r="P203" s="256"/>
      <c r="Q203" s="256"/>
      <c r="R203" s="256"/>
      <c r="S203" s="256"/>
      <c r="T203" s="257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8" t="s">
        <v>125</v>
      </c>
      <c r="AU203" s="258" t="s">
        <v>83</v>
      </c>
      <c r="AV203" s="15" t="s">
        <v>121</v>
      </c>
      <c r="AW203" s="15" t="s">
        <v>35</v>
      </c>
      <c r="AX203" s="15" t="s">
        <v>81</v>
      </c>
      <c r="AY203" s="258" t="s">
        <v>115</v>
      </c>
    </row>
    <row r="204" s="2" customFormat="1" ht="24.15" customHeight="1">
      <c r="A204" s="40"/>
      <c r="B204" s="41"/>
      <c r="C204" s="207" t="s">
        <v>357</v>
      </c>
      <c r="D204" s="207" t="s">
        <v>117</v>
      </c>
      <c r="E204" s="208" t="s">
        <v>358</v>
      </c>
      <c r="F204" s="209" t="s">
        <v>359</v>
      </c>
      <c r="G204" s="210" t="s">
        <v>179</v>
      </c>
      <c r="H204" s="211">
        <v>21.600000000000001</v>
      </c>
      <c r="I204" s="212"/>
      <c r="J204" s="213">
        <f>ROUND(I204*H204,2)</f>
        <v>0</v>
      </c>
      <c r="K204" s="214"/>
      <c r="L204" s="46"/>
      <c r="M204" s="215" t="s">
        <v>19</v>
      </c>
      <c r="N204" s="216" t="s">
        <v>44</v>
      </c>
      <c r="O204" s="86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9" t="s">
        <v>121</v>
      </c>
      <c r="AT204" s="219" t="s">
        <v>117</v>
      </c>
      <c r="AU204" s="219" t="s">
        <v>83</v>
      </c>
      <c r="AY204" s="19" t="s">
        <v>115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9" t="s">
        <v>81</v>
      </c>
      <c r="BK204" s="220">
        <f>ROUND(I204*H204,2)</f>
        <v>0</v>
      </c>
      <c r="BL204" s="19" t="s">
        <v>121</v>
      </c>
      <c r="BM204" s="219" t="s">
        <v>360</v>
      </c>
    </row>
    <row r="205" s="2" customFormat="1">
      <c r="A205" s="40"/>
      <c r="B205" s="41"/>
      <c r="C205" s="42"/>
      <c r="D205" s="221" t="s">
        <v>123</v>
      </c>
      <c r="E205" s="42"/>
      <c r="F205" s="222" t="s">
        <v>361</v>
      </c>
      <c r="G205" s="42"/>
      <c r="H205" s="42"/>
      <c r="I205" s="223"/>
      <c r="J205" s="42"/>
      <c r="K205" s="42"/>
      <c r="L205" s="46"/>
      <c r="M205" s="224"/>
      <c r="N205" s="225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123</v>
      </c>
      <c r="AU205" s="19" t="s">
        <v>83</v>
      </c>
    </row>
    <row r="206" s="14" customFormat="1">
      <c r="A206" s="14"/>
      <c r="B206" s="238"/>
      <c r="C206" s="239"/>
      <c r="D206" s="228" t="s">
        <v>125</v>
      </c>
      <c r="E206" s="240" t="s">
        <v>19</v>
      </c>
      <c r="F206" s="241" t="s">
        <v>362</v>
      </c>
      <c r="G206" s="239"/>
      <c r="H206" s="240" t="s">
        <v>19</v>
      </c>
      <c r="I206" s="242"/>
      <c r="J206" s="239"/>
      <c r="K206" s="239"/>
      <c r="L206" s="243"/>
      <c r="M206" s="244"/>
      <c r="N206" s="245"/>
      <c r="O206" s="245"/>
      <c r="P206" s="245"/>
      <c r="Q206" s="245"/>
      <c r="R206" s="245"/>
      <c r="S206" s="245"/>
      <c r="T206" s="24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7" t="s">
        <v>125</v>
      </c>
      <c r="AU206" s="247" t="s">
        <v>83</v>
      </c>
      <c r="AV206" s="14" t="s">
        <v>81</v>
      </c>
      <c r="AW206" s="14" t="s">
        <v>35</v>
      </c>
      <c r="AX206" s="14" t="s">
        <v>73</v>
      </c>
      <c r="AY206" s="247" t="s">
        <v>115</v>
      </c>
    </row>
    <row r="207" s="13" customFormat="1">
      <c r="A207" s="13"/>
      <c r="B207" s="226"/>
      <c r="C207" s="227"/>
      <c r="D207" s="228" t="s">
        <v>125</v>
      </c>
      <c r="E207" s="229" t="s">
        <v>19</v>
      </c>
      <c r="F207" s="230" t="s">
        <v>363</v>
      </c>
      <c r="G207" s="227"/>
      <c r="H207" s="231">
        <v>21.600000000000001</v>
      </c>
      <c r="I207" s="232"/>
      <c r="J207" s="227"/>
      <c r="K207" s="227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125</v>
      </c>
      <c r="AU207" s="237" t="s">
        <v>83</v>
      </c>
      <c r="AV207" s="13" t="s">
        <v>83</v>
      </c>
      <c r="AW207" s="13" t="s">
        <v>35</v>
      </c>
      <c r="AX207" s="13" t="s">
        <v>81</v>
      </c>
      <c r="AY207" s="237" t="s">
        <v>115</v>
      </c>
    </row>
    <row r="208" s="2" customFormat="1" ht="44.25" customHeight="1">
      <c r="A208" s="40"/>
      <c r="B208" s="41"/>
      <c r="C208" s="207" t="s">
        <v>364</v>
      </c>
      <c r="D208" s="207" t="s">
        <v>117</v>
      </c>
      <c r="E208" s="208" t="s">
        <v>365</v>
      </c>
      <c r="F208" s="209" t="s">
        <v>366</v>
      </c>
      <c r="G208" s="210" t="s">
        <v>179</v>
      </c>
      <c r="H208" s="211">
        <v>3</v>
      </c>
      <c r="I208" s="212"/>
      <c r="J208" s="213">
        <f>ROUND(I208*H208,2)</f>
        <v>0</v>
      </c>
      <c r="K208" s="214"/>
      <c r="L208" s="46"/>
      <c r="M208" s="215" t="s">
        <v>19</v>
      </c>
      <c r="N208" s="216" t="s">
        <v>44</v>
      </c>
      <c r="O208" s="86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9" t="s">
        <v>121</v>
      </c>
      <c r="AT208" s="219" t="s">
        <v>117</v>
      </c>
      <c r="AU208" s="219" t="s">
        <v>83</v>
      </c>
      <c r="AY208" s="19" t="s">
        <v>115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9" t="s">
        <v>81</v>
      </c>
      <c r="BK208" s="220">
        <f>ROUND(I208*H208,2)</f>
        <v>0</v>
      </c>
      <c r="BL208" s="19" t="s">
        <v>121</v>
      </c>
      <c r="BM208" s="219" t="s">
        <v>367</v>
      </c>
    </row>
    <row r="209" s="2" customFormat="1">
      <c r="A209" s="40"/>
      <c r="B209" s="41"/>
      <c r="C209" s="42"/>
      <c r="D209" s="221" t="s">
        <v>123</v>
      </c>
      <c r="E209" s="42"/>
      <c r="F209" s="222" t="s">
        <v>368</v>
      </c>
      <c r="G209" s="42"/>
      <c r="H209" s="42"/>
      <c r="I209" s="223"/>
      <c r="J209" s="42"/>
      <c r="K209" s="42"/>
      <c r="L209" s="46"/>
      <c r="M209" s="224"/>
      <c r="N209" s="225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123</v>
      </c>
      <c r="AU209" s="19" t="s">
        <v>83</v>
      </c>
    </row>
    <row r="210" s="13" customFormat="1">
      <c r="A210" s="13"/>
      <c r="B210" s="226"/>
      <c r="C210" s="227"/>
      <c r="D210" s="228" t="s">
        <v>125</v>
      </c>
      <c r="E210" s="229" t="s">
        <v>19</v>
      </c>
      <c r="F210" s="230" t="s">
        <v>369</v>
      </c>
      <c r="G210" s="227"/>
      <c r="H210" s="231">
        <v>2.988</v>
      </c>
      <c r="I210" s="232"/>
      <c r="J210" s="227"/>
      <c r="K210" s="227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125</v>
      </c>
      <c r="AU210" s="237" t="s">
        <v>83</v>
      </c>
      <c r="AV210" s="13" t="s">
        <v>83</v>
      </c>
      <c r="AW210" s="13" t="s">
        <v>35</v>
      </c>
      <c r="AX210" s="13" t="s">
        <v>73</v>
      </c>
      <c r="AY210" s="237" t="s">
        <v>115</v>
      </c>
    </row>
    <row r="211" s="13" customFormat="1">
      <c r="A211" s="13"/>
      <c r="B211" s="226"/>
      <c r="C211" s="227"/>
      <c r="D211" s="228" t="s">
        <v>125</v>
      </c>
      <c r="E211" s="229" t="s">
        <v>19</v>
      </c>
      <c r="F211" s="230" t="s">
        <v>78</v>
      </c>
      <c r="G211" s="227"/>
      <c r="H211" s="231">
        <v>3</v>
      </c>
      <c r="I211" s="232"/>
      <c r="J211" s="227"/>
      <c r="K211" s="227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125</v>
      </c>
      <c r="AU211" s="237" t="s">
        <v>83</v>
      </c>
      <c r="AV211" s="13" t="s">
        <v>83</v>
      </c>
      <c r="AW211" s="13" t="s">
        <v>35</v>
      </c>
      <c r="AX211" s="13" t="s">
        <v>81</v>
      </c>
      <c r="AY211" s="237" t="s">
        <v>115</v>
      </c>
    </row>
    <row r="212" s="2" customFormat="1" ht="44.25" customHeight="1">
      <c r="A212" s="40"/>
      <c r="B212" s="41"/>
      <c r="C212" s="207" t="s">
        <v>370</v>
      </c>
      <c r="D212" s="207" t="s">
        <v>117</v>
      </c>
      <c r="E212" s="208" t="s">
        <v>371</v>
      </c>
      <c r="F212" s="209" t="s">
        <v>178</v>
      </c>
      <c r="G212" s="210" t="s">
        <v>179</v>
      </c>
      <c r="H212" s="211">
        <v>1.6299999999999999</v>
      </c>
      <c r="I212" s="212"/>
      <c r="J212" s="213">
        <f>ROUND(I212*H212,2)</f>
        <v>0</v>
      </c>
      <c r="K212" s="214"/>
      <c r="L212" s="46"/>
      <c r="M212" s="215" t="s">
        <v>19</v>
      </c>
      <c r="N212" s="216" t="s">
        <v>44</v>
      </c>
      <c r="O212" s="86"/>
      <c r="P212" s="217">
        <f>O212*H212</f>
        <v>0</v>
      </c>
      <c r="Q212" s="217">
        <v>0</v>
      </c>
      <c r="R212" s="217">
        <f>Q212*H212</f>
        <v>0</v>
      </c>
      <c r="S212" s="217">
        <v>0</v>
      </c>
      <c r="T212" s="218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9" t="s">
        <v>121</v>
      </c>
      <c r="AT212" s="219" t="s">
        <v>117</v>
      </c>
      <c r="AU212" s="219" t="s">
        <v>83</v>
      </c>
      <c r="AY212" s="19" t="s">
        <v>115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19" t="s">
        <v>81</v>
      </c>
      <c r="BK212" s="220">
        <f>ROUND(I212*H212,2)</f>
        <v>0</v>
      </c>
      <c r="BL212" s="19" t="s">
        <v>121</v>
      </c>
      <c r="BM212" s="219" t="s">
        <v>372</v>
      </c>
    </row>
    <row r="213" s="2" customFormat="1">
      <c r="A213" s="40"/>
      <c r="B213" s="41"/>
      <c r="C213" s="42"/>
      <c r="D213" s="221" t="s">
        <v>123</v>
      </c>
      <c r="E213" s="42"/>
      <c r="F213" s="222" t="s">
        <v>373</v>
      </c>
      <c r="G213" s="42"/>
      <c r="H213" s="42"/>
      <c r="I213" s="223"/>
      <c r="J213" s="42"/>
      <c r="K213" s="42"/>
      <c r="L213" s="46"/>
      <c r="M213" s="224"/>
      <c r="N213" s="225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123</v>
      </c>
      <c r="AU213" s="19" t="s">
        <v>83</v>
      </c>
    </row>
    <row r="214" s="2" customFormat="1" ht="44.25" customHeight="1">
      <c r="A214" s="40"/>
      <c r="B214" s="41"/>
      <c r="C214" s="207" t="s">
        <v>374</v>
      </c>
      <c r="D214" s="207" t="s">
        <v>117</v>
      </c>
      <c r="E214" s="208" t="s">
        <v>375</v>
      </c>
      <c r="F214" s="209" t="s">
        <v>376</v>
      </c>
      <c r="G214" s="210" t="s">
        <v>179</v>
      </c>
      <c r="H214" s="211">
        <v>0.82499999999999996</v>
      </c>
      <c r="I214" s="212"/>
      <c r="J214" s="213">
        <f>ROUND(I214*H214,2)</f>
        <v>0</v>
      </c>
      <c r="K214" s="214"/>
      <c r="L214" s="46"/>
      <c r="M214" s="215" t="s">
        <v>19</v>
      </c>
      <c r="N214" s="216" t="s">
        <v>44</v>
      </c>
      <c r="O214" s="86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9" t="s">
        <v>121</v>
      </c>
      <c r="AT214" s="219" t="s">
        <v>117</v>
      </c>
      <c r="AU214" s="219" t="s">
        <v>83</v>
      </c>
      <c r="AY214" s="19" t="s">
        <v>115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9" t="s">
        <v>81</v>
      </c>
      <c r="BK214" s="220">
        <f>ROUND(I214*H214,2)</f>
        <v>0</v>
      </c>
      <c r="BL214" s="19" t="s">
        <v>121</v>
      </c>
      <c r="BM214" s="219" t="s">
        <v>377</v>
      </c>
    </row>
    <row r="215" s="2" customFormat="1">
      <c r="A215" s="40"/>
      <c r="B215" s="41"/>
      <c r="C215" s="42"/>
      <c r="D215" s="221" t="s">
        <v>123</v>
      </c>
      <c r="E215" s="42"/>
      <c r="F215" s="222" t="s">
        <v>378</v>
      </c>
      <c r="G215" s="42"/>
      <c r="H215" s="42"/>
      <c r="I215" s="223"/>
      <c r="J215" s="42"/>
      <c r="K215" s="42"/>
      <c r="L215" s="46"/>
      <c r="M215" s="224"/>
      <c r="N215" s="225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123</v>
      </c>
      <c r="AU215" s="19" t="s">
        <v>83</v>
      </c>
    </row>
    <row r="216" s="12" customFormat="1" ht="22.8" customHeight="1">
      <c r="A216" s="12"/>
      <c r="B216" s="191"/>
      <c r="C216" s="192"/>
      <c r="D216" s="193" t="s">
        <v>72</v>
      </c>
      <c r="E216" s="205" t="s">
        <v>379</v>
      </c>
      <c r="F216" s="205" t="s">
        <v>380</v>
      </c>
      <c r="G216" s="192"/>
      <c r="H216" s="192"/>
      <c r="I216" s="195"/>
      <c r="J216" s="206">
        <f>BK216</f>
        <v>0</v>
      </c>
      <c r="K216" s="192"/>
      <c r="L216" s="197"/>
      <c r="M216" s="198"/>
      <c r="N216" s="199"/>
      <c r="O216" s="199"/>
      <c r="P216" s="200">
        <f>SUM(P217:P218)</f>
        <v>0</v>
      </c>
      <c r="Q216" s="199"/>
      <c r="R216" s="200">
        <f>SUM(R217:R218)</f>
        <v>0</v>
      </c>
      <c r="S216" s="199"/>
      <c r="T216" s="201">
        <f>SUM(T217:T218)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2" t="s">
        <v>81</v>
      </c>
      <c r="AT216" s="203" t="s">
        <v>72</v>
      </c>
      <c r="AU216" s="203" t="s">
        <v>81</v>
      </c>
      <c r="AY216" s="202" t="s">
        <v>115</v>
      </c>
      <c r="BK216" s="204">
        <f>SUM(BK217:BK218)</f>
        <v>0</v>
      </c>
    </row>
    <row r="217" s="2" customFormat="1" ht="37.8" customHeight="1">
      <c r="A217" s="40"/>
      <c r="B217" s="41"/>
      <c r="C217" s="207" t="s">
        <v>381</v>
      </c>
      <c r="D217" s="207" t="s">
        <v>117</v>
      </c>
      <c r="E217" s="208" t="s">
        <v>382</v>
      </c>
      <c r="F217" s="209" t="s">
        <v>383</v>
      </c>
      <c r="G217" s="210" t="s">
        <v>179</v>
      </c>
      <c r="H217" s="211">
        <v>15.464</v>
      </c>
      <c r="I217" s="212"/>
      <c r="J217" s="213">
        <f>ROUND(I217*H217,2)</f>
        <v>0</v>
      </c>
      <c r="K217" s="214"/>
      <c r="L217" s="46"/>
      <c r="M217" s="215" t="s">
        <v>19</v>
      </c>
      <c r="N217" s="216" t="s">
        <v>44</v>
      </c>
      <c r="O217" s="86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9" t="s">
        <v>121</v>
      </c>
      <c r="AT217" s="219" t="s">
        <v>117</v>
      </c>
      <c r="AU217" s="219" t="s">
        <v>83</v>
      </c>
      <c r="AY217" s="19" t="s">
        <v>115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9" t="s">
        <v>81</v>
      </c>
      <c r="BK217" s="220">
        <f>ROUND(I217*H217,2)</f>
        <v>0</v>
      </c>
      <c r="BL217" s="19" t="s">
        <v>121</v>
      </c>
      <c r="BM217" s="219" t="s">
        <v>384</v>
      </c>
    </row>
    <row r="218" s="2" customFormat="1">
      <c r="A218" s="40"/>
      <c r="B218" s="41"/>
      <c r="C218" s="42"/>
      <c r="D218" s="221" t="s">
        <v>123</v>
      </c>
      <c r="E218" s="42"/>
      <c r="F218" s="222" t="s">
        <v>385</v>
      </c>
      <c r="G218" s="42"/>
      <c r="H218" s="42"/>
      <c r="I218" s="223"/>
      <c r="J218" s="42"/>
      <c r="K218" s="42"/>
      <c r="L218" s="46"/>
      <c r="M218" s="270"/>
      <c r="N218" s="271"/>
      <c r="O218" s="272"/>
      <c r="P218" s="272"/>
      <c r="Q218" s="272"/>
      <c r="R218" s="272"/>
      <c r="S218" s="272"/>
      <c r="T218" s="273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123</v>
      </c>
      <c r="AU218" s="19" t="s">
        <v>83</v>
      </c>
    </row>
    <row r="219" s="2" customFormat="1" ht="6.96" customHeight="1">
      <c r="A219" s="40"/>
      <c r="B219" s="61"/>
      <c r="C219" s="62"/>
      <c r="D219" s="62"/>
      <c r="E219" s="62"/>
      <c r="F219" s="62"/>
      <c r="G219" s="62"/>
      <c r="H219" s="62"/>
      <c r="I219" s="62"/>
      <c r="J219" s="62"/>
      <c r="K219" s="62"/>
      <c r="L219" s="46"/>
      <c r="M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</row>
  </sheetData>
  <sheetProtection sheet="1" autoFilter="0" formatColumns="0" formatRows="0" objects="1" scenarios="1" spinCount="100000" saltValue="QcWYa1KpAwNPYYpFRzZ5EHFvZAoUT/XDFYf5t86lTmF0qObLl7cBVJ1hNvtnWRWN17AXWUjmMNRxkt0dh8RDbg==" hashValue="A7np75TSAzslHG6R2QfvJEL2qBD1wCBxs81UIMGfxOTqUxORNAHrh6ghCmKTcpNc/8fA5LU8t56uRuw3q91cJA==" algorithmName="SHA-512" password="CC35"/>
  <autoFilter ref="C84:K21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113106123"/>
    <hyperlink ref="F92" r:id="rId2" display="https://podminky.urs.cz/item/CS_URS_2024_02/113107122"/>
    <hyperlink ref="F94" r:id="rId3" display="https://podminky.urs.cz/item/CS_URS_2024_02/113107342"/>
    <hyperlink ref="F97" r:id="rId4" display="https://podminky.urs.cz/item/CS_URS_2024_02/113202111"/>
    <hyperlink ref="F100" r:id="rId5" display="https://podminky.urs.cz/item/CS_URS_2024_02/113204111"/>
    <hyperlink ref="F103" r:id="rId6" display="https://podminky.urs.cz/item/CS_URS_2024_02/122151101"/>
    <hyperlink ref="F107" r:id="rId7" display="https://podminky.urs.cz/item/CS_URS_2024_02/129001101"/>
    <hyperlink ref="F109" r:id="rId8" display="https://podminky.urs.cz/item/CS_URS_2024_02/131212531"/>
    <hyperlink ref="F113" r:id="rId9" display="https://podminky.urs.cz/item/CS_URS_2024_02/162651112"/>
    <hyperlink ref="F118" r:id="rId10" display="https://podminky.urs.cz/item/CS_URS_2024_02/171201231"/>
    <hyperlink ref="F121" r:id="rId11" display="https://podminky.urs.cz/item/CS_URS_2024_02/171251201"/>
    <hyperlink ref="F123" r:id="rId12" display="https://podminky.urs.cz/item/CS_URS_2024_02/174111101"/>
    <hyperlink ref="F131" r:id="rId13" display="https://podminky.urs.cz/item/CS_URS_2024_02/181111111"/>
    <hyperlink ref="F137" r:id="rId14" display="https://podminky.urs.cz/item/CS_URS_2024_02/181311103"/>
    <hyperlink ref="F139" r:id="rId15" display="https://podminky.urs.cz/item/CS_URS_2024_02/181411131"/>
    <hyperlink ref="F144" r:id="rId16" display="https://podminky.urs.cz/item/CS_URS_2024_02/564871011"/>
    <hyperlink ref="F146" r:id="rId17" display="https://podminky.urs.cz/item/CS_URS_2024_02/564962111"/>
    <hyperlink ref="F148" r:id="rId18" display="https://podminky.urs.cz/item/CS_URS_2024_02/565145101"/>
    <hyperlink ref="F150" r:id="rId19" display="https://podminky.urs.cz/item/CS_URS_2024_02/573191111"/>
    <hyperlink ref="F152" r:id="rId20" display="https://podminky.urs.cz/item/CS_URS_2024_02/573231108"/>
    <hyperlink ref="F154" r:id="rId21" display="https://podminky.urs.cz/item/CS_URS_2024_02/577134211"/>
    <hyperlink ref="F157" r:id="rId22" display="https://podminky.urs.cz/item/CS_URS_2024_02/596212210"/>
    <hyperlink ref="F166" r:id="rId23" display="https://podminky.urs.cz/item/CS_URS_2024_02/912113112"/>
    <hyperlink ref="F169" r:id="rId24" display="https://podminky.urs.cz/item/CS_URS_2024_02/914511111"/>
    <hyperlink ref="F171" r:id="rId25" display="https://podminky.urs.cz/item/CS_URS_2024_02/915211115"/>
    <hyperlink ref="F175" r:id="rId26" display="https://podminky.urs.cz/item/CS_URS_2024_02/916131213"/>
    <hyperlink ref="F181" r:id="rId27" display="https://podminky.urs.cz/item/CS_URS_2024_02/916231213"/>
    <hyperlink ref="F185" r:id="rId28" display="https://podminky.urs.cz/item/CS_URS_2024_02/919732211"/>
    <hyperlink ref="F187" r:id="rId29" display="https://podminky.urs.cz/item/CS_URS_2024_02/919735111"/>
    <hyperlink ref="F190" r:id="rId30" display="https://podminky.urs.cz/item/CS_URS_2024_02/938909331"/>
    <hyperlink ref="F194" r:id="rId31" display="https://podminky.urs.cz/item/CS_URS_2024_02/966006132"/>
    <hyperlink ref="F196" r:id="rId32" display="https://podminky.urs.cz/item/CS_URS_2024_02/979054451"/>
    <hyperlink ref="F199" r:id="rId33" display="https://podminky.urs.cz/item/CS_URS_2024_02/997221571"/>
    <hyperlink ref="F205" r:id="rId34" display="https://podminky.urs.cz/item/CS_URS_2024_02/997221579"/>
    <hyperlink ref="F209" r:id="rId35" display="https://podminky.urs.cz/item/CS_URS_2024_02/997221861"/>
    <hyperlink ref="F213" r:id="rId36" display="https://podminky.urs.cz/item/CS_URS_2024_02/997221873"/>
    <hyperlink ref="F215" r:id="rId37" display="https://podminky.urs.cz/item/CS_URS_2024_02/997221875"/>
    <hyperlink ref="F218" r:id="rId38" display="https://podminky.urs.cz/item/CS_URS_2024_02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87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Zhotovení zpevněných stanovišť kontejnerů na odpad - XI.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386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ROUND((SUM(BE85:BE125)),  2)</f>
        <v>0</v>
      </c>
      <c r="G33" s="40"/>
      <c r="H33" s="40"/>
      <c r="I33" s="150">
        <v>0.20999999999999999</v>
      </c>
      <c r="J33" s="149">
        <f>ROUND(((SUM(BE85:BE125))*I33),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ROUND((SUM(BF85:BF125)),  2)</f>
        <v>0</v>
      </c>
      <c r="G34" s="40"/>
      <c r="H34" s="40"/>
      <c r="I34" s="150">
        <v>0.12</v>
      </c>
      <c r="J34" s="149">
        <f>ROUND(((SUM(BF85:BF125))*I34),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ROUND((SUM(BG85:BG125)),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ROUND((SUM(BH85:BH125)),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ROUND((SUM(BI85:BI125)),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Zhotovení zpevněných stanovišť kontejnerů na odpad - XI.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30. 7. 2024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Agroprojekt Jihlava, spol.s.r.o.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Agroprojekt Jihlava, spol.s.r.o.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387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388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389</v>
      </c>
      <c r="E62" s="176"/>
      <c r="F62" s="176"/>
      <c r="G62" s="176"/>
      <c r="H62" s="176"/>
      <c r="I62" s="176"/>
      <c r="J62" s="177">
        <f>J106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390</v>
      </c>
      <c r="E63" s="176"/>
      <c r="F63" s="176"/>
      <c r="G63" s="176"/>
      <c r="H63" s="176"/>
      <c r="I63" s="176"/>
      <c r="J63" s="177">
        <f>J110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391</v>
      </c>
      <c r="E64" s="176"/>
      <c r="F64" s="176"/>
      <c r="G64" s="176"/>
      <c r="H64" s="176"/>
      <c r="I64" s="176"/>
      <c r="J64" s="177">
        <f>J117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392</v>
      </c>
      <c r="E65" s="176"/>
      <c r="F65" s="176"/>
      <c r="G65" s="176"/>
      <c r="H65" s="176"/>
      <c r="I65" s="176"/>
      <c r="J65" s="177">
        <f>J121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100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Zhotovení zpevněných stanovišť kontejnerů na odpad - XI. Etapa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88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VON - Vedlejší a ostatní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Jihlava</v>
      </c>
      <c r="G79" s="42"/>
      <c r="H79" s="42"/>
      <c r="I79" s="34" t="s">
        <v>23</v>
      </c>
      <c r="J79" s="74" t="str">
        <f>IF(J12="","",J12)</f>
        <v>30. 7. 2024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25</v>
      </c>
      <c r="D81" s="42"/>
      <c r="E81" s="42"/>
      <c r="F81" s="29" t="str">
        <f>E15</f>
        <v>Statutární město Jihlava</v>
      </c>
      <c r="G81" s="42"/>
      <c r="H81" s="42"/>
      <c r="I81" s="34" t="s">
        <v>32</v>
      </c>
      <c r="J81" s="38" t="str">
        <f>E21</f>
        <v>Agroprojekt Jihlava, spol.s.r.o.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30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>Agroprojekt Jihlava, spol.s.r.o.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101</v>
      </c>
      <c r="D84" s="182" t="s">
        <v>58</v>
      </c>
      <c r="E84" s="182" t="s">
        <v>54</v>
      </c>
      <c r="F84" s="182" t="s">
        <v>55</v>
      </c>
      <c r="G84" s="182" t="s">
        <v>102</v>
      </c>
      <c r="H84" s="182" t="s">
        <v>103</v>
      </c>
      <c r="I84" s="182" t="s">
        <v>104</v>
      </c>
      <c r="J84" s="183" t="s">
        <v>92</v>
      </c>
      <c r="K84" s="184" t="s">
        <v>105</v>
      </c>
      <c r="L84" s="185"/>
      <c r="M84" s="94" t="s">
        <v>19</v>
      </c>
      <c r="N84" s="95" t="s">
        <v>43</v>
      </c>
      <c r="O84" s="95" t="s">
        <v>106</v>
      </c>
      <c r="P84" s="95" t="s">
        <v>107</v>
      </c>
      <c r="Q84" s="95" t="s">
        <v>108</v>
      </c>
      <c r="R84" s="95" t="s">
        <v>109</v>
      </c>
      <c r="S84" s="95" t="s">
        <v>110</v>
      </c>
      <c r="T84" s="96" t="s">
        <v>111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112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</f>
        <v>0</v>
      </c>
      <c r="Q85" s="98"/>
      <c r="R85" s="188">
        <f>R86</f>
        <v>0</v>
      </c>
      <c r="S85" s="98"/>
      <c r="T85" s="189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93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72</v>
      </c>
      <c r="E86" s="194" t="s">
        <v>393</v>
      </c>
      <c r="F86" s="194" t="s">
        <v>394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P87+P106+P110+P117+P121</f>
        <v>0</v>
      </c>
      <c r="Q86" s="199"/>
      <c r="R86" s="200">
        <f>R87+R106+R110+R117+R121</f>
        <v>0</v>
      </c>
      <c r="S86" s="199"/>
      <c r="T86" s="201">
        <f>T87+T106+T110+T117+T121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142</v>
      </c>
      <c r="AT86" s="203" t="s">
        <v>72</v>
      </c>
      <c r="AU86" s="203" t="s">
        <v>73</v>
      </c>
      <c r="AY86" s="202" t="s">
        <v>115</v>
      </c>
      <c r="BK86" s="204">
        <f>BK87+BK106+BK110+BK117+BK121</f>
        <v>0</v>
      </c>
    </row>
    <row r="87" s="12" customFormat="1" ht="22.8" customHeight="1">
      <c r="A87" s="12"/>
      <c r="B87" s="191"/>
      <c r="C87" s="192"/>
      <c r="D87" s="193" t="s">
        <v>72</v>
      </c>
      <c r="E87" s="205" t="s">
        <v>395</v>
      </c>
      <c r="F87" s="205" t="s">
        <v>396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SUM(P88:P105)</f>
        <v>0</v>
      </c>
      <c r="Q87" s="199"/>
      <c r="R87" s="200">
        <f>SUM(R88:R105)</f>
        <v>0</v>
      </c>
      <c r="S87" s="199"/>
      <c r="T87" s="201">
        <f>SUM(T88:T105)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142</v>
      </c>
      <c r="AT87" s="203" t="s">
        <v>72</v>
      </c>
      <c r="AU87" s="203" t="s">
        <v>81</v>
      </c>
      <c r="AY87" s="202" t="s">
        <v>115</v>
      </c>
      <c r="BK87" s="204">
        <f>SUM(BK88:BK105)</f>
        <v>0</v>
      </c>
    </row>
    <row r="88" s="2" customFormat="1" ht="16.5" customHeight="1">
      <c r="A88" s="40"/>
      <c r="B88" s="41"/>
      <c r="C88" s="207" t="s">
        <v>81</v>
      </c>
      <c r="D88" s="207" t="s">
        <v>117</v>
      </c>
      <c r="E88" s="208" t="s">
        <v>397</v>
      </c>
      <c r="F88" s="209" t="s">
        <v>398</v>
      </c>
      <c r="G88" s="210" t="s">
        <v>399</v>
      </c>
      <c r="H88" s="211">
        <v>1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44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400</v>
      </c>
      <c r="AT88" s="219" t="s">
        <v>117</v>
      </c>
      <c r="AU88" s="219" t="s">
        <v>83</v>
      </c>
      <c r="AY88" s="19" t="s">
        <v>115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81</v>
      </c>
      <c r="BK88" s="220">
        <f>ROUND(I88*H88,2)</f>
        <v>0</v>
      </c>
      <c r="BL88" s="19" t="s">
        <v>400</v>
      </c>
      <c r="BM88" s="219" t="s">
        <v>401</v>
      </c>
    </row>
    <row r="89" s="2" customFormat="1">
      <c r="A89" s="40"/>
      <c r="B89" s="41"/>
      <c r="C89" s="42"/>
      <c r="D89" s="221" t="s">
        <v>123</v>
      </c>
      <c r="E89" s="42"/>
      <c r="F89" s="222" t="s">
        <v>402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123</v>
      </c>
      <c r="AU89" s="19" t="s">
        <v>83</v>
      </c>
    </row>
    <row r="90" s="2" customFormat="1">
      <c r="A90" s="40"/>
      <c r="B90" s="41"/>
      <c r="C90" s="42"/>
      <c r="D90" s="228" t="s">
        <v>403</v>
      </c>
      <c r="E90" s="42"/>
      <c r="F90" s="274" t="s">
        <v>404</v>
      </c>
      <c r="G90" s="42"/>
      <c r="H90" s="42"/>
      <c r="I90" s="223"/>
      <c r="J90" s="42"/>
      <c r="K90" s="42"/>
      <c r="L90" s="46"/>
      <c r="M90" s="224"/>
      <c r="N90" s="22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403</v>
      </c>
      <c r="AU90" s="19" t="s">
        <v>83</v>
      </c>
    </row>
    <row r="91" s="2" customFormat="1" ht="16.5" customHeight="1">
      <c r="A91" s="40"/>
      <c r="B91" s="41"/>
      <c r="C91" s="207" t="s">
        <v>83</v>
      </c>
      <c r="D91" s="207" t="s">
        <v>117</v>
      </c>
      <c r="E91" s="208" t="s">
        <v>405</v>
      </c>
      <c r="F91" s="209" t="s">
        <v>406</v>
      </c>
      <c r="G91" s="210" t="s">
        <v>399</v>
      </c>
      <c r="H91" s="211">
        <v>1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44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400</v>
      </c>
      <c r="AT91" s="219" t="s">
        <v>117</v>
      </c>
      <c r="AU91" s="219" t="s">
        <v>83</v>
      </c>
      <c r="AY91" s="19" t="s">
        <v>115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81</v>
      </c>
      <c r="BK91" s="220">
        <f>ROUND(I91*H91,2)</f>
        <v>0</v>
      </c>
      <c r="BL91" s="19" t="s">
        <v>400</v>
      </c>
      <c r="BM91" s="219" t="s">
        <v>407</v>
      </c>
    </row>
    <row r="92" s="2" customFormat="1">
      <c r="A92" s="40"/>
      <c r="B92" s="41"/>
      <c r="C92" s="42"/>
      <c r="D92" s="221" t="s">
        <v>123</v>
      </c>
      <c r="E92" s="42"/>
      <c r="F92" s="222" t="s">
        <v>408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123</v>
      </c>
      <c r="AU92" s="19" t="s">
        <v>83</v>
      </c>
    </row>
    <row r="93" s="2" customFormat="1">
      <c r="A93" s="40"/>
      <c r="B93" s="41"/>
      <c r="C93" s="42"/>
      <c r="D93" s="228" t="s">
        <v>403</v>
      </c>
      <c r="E93" s="42"/>
      <c r="F93" s="274" t="s">
        <v>409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403</v>
      </c>
      <c r="AU93" s="19" t="s">
        <v>83</v>
      </c>
    </row>
    <row r="94" s="2" customFormat="1" ht="16.5" customHeight="1">
      <c r="A94" s="40"/>
      <c r="B94" s="41"/>
      <c r="C94" s="207" t="s">
        <v>78</v>
      </c>
      <c r="D94" s="207" t="s">
        <v>117</v>
      </c>
      <c r="E94" s="208" t="s">
        <v>410</v>
      </c>
      <c r="F94" s="209" t="s">
        <v>411</v>
      </c>
      <c r="G94" s="210" t="s">
        <v>399</v>
      </c>
      <c r="H94" s="211">
        <v>1</v>
      </c>
      <c r="I94" s="212"/>
      <c r="J94" s="213">
        <f>ROUND(I94*H94,2)</f>
        <v>0</v>
      </c>
      <c r="K94" s="214"/>
      <c r="L94" s="46"/>
      <c r="M94" s="215" t="s">
        <v>19</v>
      </c>
      <c r="N94" s="216" t="s">
        <v>44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400</v>
      </c>
      <c r="AT94" s="219" t="s">
        <v>117</v>
      </c>
      <c r="AU94" s="219" t="s">
        <v>83</v>
      </c>
      <c r="AY94" s="19" t="s">
        <v>115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81</v>
      </c>
      <c r="BK94" s="220">
        <f>ROUND(I94*H94,2)</f>
        <v>0</v>
      </c>
      <c r="BL94" s="19" t="s">
        <v>400</v>
      </c>
      <c r="BM94" s="219" t="s">
        <v>412</v>
      </c>
    </row>
    <row r="95" s="2" customFormat="1">
      <c r="A95" s="40"/>
      <c r="B95" s="41"/>
      <c r="C95" s="42"/>
      <c r="D95" s="221" t="s">
        <v>123</v>
      </c>
      <c r="E95" s="42"/>
      <c r="F95" s="222" t="s">
        <v>413</v>
      </c>
      <c r="G95" s="42"/>
      <c r="H95" s="42"/>
      <c r="I95" s="223"/>
      <c r="J95" s="42"/>
      <c r="K95" s="42"/>
      <c r="L95" s="46"/>
      <c r="M95" s="224"/>
      <c r="N95" s="22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123</v>
      </c>
      <c r="AU95" s="19" t="s">
        <v>83</v>
      </c>
    </row>
    <row r="96" s="2" customFormat="1">
      <c r="A96" s="40"/>
      <c r="B96" s="41"/>
      <c r="C96" s="42"/>
      <c r="D96" s="228" t="s">
        <v>403</v>
      </c>
      <c r="E96" s="42"/>
      <c r="F96" s="274" t="s">
        <v>414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403</v>
      </c>
      <c r="AU96" s="19" t="s">
        <v>83</v>
      </c>
    </row>
    <row r="97" s="2" customFormat="1" ht="16.5" customHeight="1">
      <c r="A97" s="40"/>
      <c r="B97" s="41"/>
      <c r="C97" s="207" t="s">
        <v>121</v>
      </c>
      <c r="D97" s="207" t="s">
        <v>117</v>
      </c>
      <c r="E97" s="208" t="s">
        <v>415</v>
      </c>
      <c r="F97" s="209" t="s">
        <v>416</v>
      </c>
      <c r="G97" s="210" t="s">
        <v>399</v>
      </c>
      <c r="H97" s="211">
        <v>1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44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400</v>
      </c>
      <c r="AT97" s="219" t="s">
        <v>117</v>
      </c>
      <c r="AU97" s="219" t="s">
        <v>83</v>
      </c>
      <c r="AY97" s="19" t="s">
        <v>115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81</v>
      </c>
      <c r="BK97" s="220">
        <f>ROUND(I97*H97,2)</f>
        <v>0</v>
      </c>
      <c r="BL97" s="19" t="s">
        <v>400</v>
      </c>
      <c r="BM97" s="219" t="s">
        <v>417</v>
      </c>
    </row>
    <row r="98" s="2" customFormat="1">
      <c r="A98" s="40"/>
      <c r="B98" s="41"/>
      <c r="C98" s="42"/>
      <c r="D98" s="221" t="s">
        <v>123</v>
      </c>
      <c r="E98" s="42"/>
      <c r="F98" s="222" t="s">
        <v>418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123</v>
      </c>
      <c r="AU98" s="19" t="s">
        <v>83</v>
      </c>
    </row>
    <row r="99" s="2" customFormat="1" ht="16.5" customHeight="1">
      <c r="A99" s="40"/>
      <c r="B99" s="41"/>
      <c r="C99" s="207" t="s">
        <v>142</v>
      </c>
      <c r="D99" s="207" t="s">
        <v>117</v>
      </c>
      <c r="E99" s="208" t="s">
        <v>419</v>
      </c>
      <c r="F99" s="209" t="s">
        <v>420</v>
      </c>
      <c r="G99" s="210" t="s">
        <v>399</v>
      </c>
      <c r="H99" s="211">
        <v>1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44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400</v>
      </c>
      <c r="AT99" s="219" t="s">
        <v>117</v>
      </c>
      <c r="AU99" s="219" t="s">
        <v>83</v>
      </c>
      <c r="AY99" s="19" t="s">
        <v>115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81</v>
      </c>
      <c r="BK99" s="220">
        <f>ROUND(I99*H99,2)</f>
        <v>0</v>
      </c>
      <c r="BL99" s="19" t="s">
        <v>400</v>
      </c>
      <c r="BM99" s="219" t="s">
        <v>421</v>
      </c>
    </row>
    <row r="100" s="2" customFormat="1">
      <c r="A100" s="40"/>
      <c r="B100" s="41"/>
      <c r="C100" s="42"/>
      <c r="D100" s="221" t="s">
        <v>123</v>
      </c>
      <c r="E100" s="42"/>
      <c r="F100" s="222" t="s">
        <v>422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123</v>
      </c>
      <c r="AU100" s="19" t="s">
        <v>83</v>
      </c>
    </row>
    <row r="101" s="2" customFormat="1" ht="16.5" customHeight="1">
      <c r="A101" s="40"/>
      <c r="B101" s="41"/>
      <c r="C101" s="207" t="s">
        <v>148</v>
      </c>
      <c r="D101" s="207" t="s">
        <v>117</v>
      </c>
      <c r="E101" s="208" t="s">
        <v>423</v>
      </c>
      <c r="F101" s="209" t="s">
        <v>424</v>
      </c>
      <c r="G101" s="210" t="s">
        <v>399</v>
      </c>
      <c r="H101" s="211">
        <v>1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44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400</v>
      </c>
      <c r="AT101" s="219" t="s">
        <v>117</v>
      </c>
      <c r="AU101" s="219" t="s">
        <v>83</v>
      </c>
      <c r="AY101" s="19" t="s">
        <v>115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81</v>
      </c>
      <c r="BK101" s="220">
        <f>ROUND(I101*H101,2)</f>
        <v>0</v>
      </c>
      <c r="BL101" s="19" t="s">
        <v>400</v>
      </c>
      <c r="BM101" s="219" t="s">
        <v>425</v>
      </c>
    </row>
    <row r="102" s="2" customFormat="1">
      <c r="A102" s="40"/>
      <c r="B102" s="41"/>
      <c r="C102" s="42"/>
      <c r="D102" s="221" t="s">
        <v>123</v>
      </c>
      <c r="E102" s="42"/>
      <c r="F102" s="222" t="s">
        <v>426</v>
      </c>
      <c r="G102" s="42"/>
      <c r="H102" s="42"/>
      <c r="I102" s="223"/>
      <c r="J102" s="42"/>
      <c r="K102" s="42"/>
      <c r="L102" s="46"/>
      <c r="M102" s="224"/>
      <c r="N102" s="22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123</v>
      </c>
      <c r="AU102" s="19" t="s">
        <v>83</v>
      </c>
    </row>
    <row r="103" s="2" customFormat="1" ht="16.5" customHeight="1">
      <c r="A103" s="40"/>
      <c r="B103" s="41"/>
      <c r="C103" s="207" t="s">
        <v>156</v>
      </c>
      <c r="D103" s="207" t="s">
        <v>117</v>
      </c>
      <c r="E103" s="208" t="s">
        <v>427</v>
      </c>
      <c r="F103" s="209" t="s">
        <v>428</v>
      </c>
      <c r="G103" s="210" t="s">
        <v>399</v>
      </c>
      <c r="H103" s="211">
        <v>1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44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400</v>
      </c>
      <c r="AT103" s="219" t="s">
        <v>117</v>
      </c>
      <c r="AU103" s="219" t="s">
        <v>83</v>
      </c>
      <c r="AY103" s="19" t="s">
        <v>115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81</v>
      </c>
      <c r="BK103" s="220">
        <f>ROUND(I103*H103,2)</f>
        <v>0</v>
      </c>
      <c r="BL103" s="19" t="s">
        <v>400</v>
      </c>
      <c r="BM103" s="219" t="s">
        <v>429</v>
      </c>
    </row>
    <row r="104" s="2" customFormat="1">
      <c r="A104" s="40"/>
      <c r="B104" s="41"/>
      <c r="C104" s="42"/>
      <c r="D104" s="221" t="s">
        <v>123</v>
      </c>
      <c r="E104" s="42"/>
      <c r="F104" s="222" t="s">
        <v>430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123</v>
      </c>
      <c r="AU104" s="19" t="s">
        <v>83</v>
      </c>
    </row>
    <row r="105" s="2" customFormat="1">
      <c r="A105" s="40"/>
      <c r="B105" s="41"/>
      <c r="C105" s="42"/>
      <c r="D105" s="228" t="s">
        <v>403</v>
      </c>
      <c r="E105" s="42"/>
      <c r="F105" s="274" t="s">
        <v>431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403</v>
      </c>
      <c r="AU105" s="19" t="s">
        <v>83</v>
      </c>
    </row>
    <row r="106" s="12" customFormat="1" ht="22.8" customHeight="1">
      <c r="A106" s="12"/>
      <c r="B106" s="191"/>
      <c r="C106" s="192"/>
      <c r="D106" s="193" t="s">
        <v>72</v>
      </c>
      <c r="E106" s="205" t="s">
        <v>432</v>
      </c>
      <c r="F106" s="205" t="s">
        <v>433</v>
      </c>
      <c r="G106" s="192"/>
      <c r="H106" s="192"/>
      <c r="I106" s="195"/>
      <c r="J106" s="206">
        <f>BK106</f>
        <v>0</v>
      </c>
      <c r="K106" s="192"/>
      <c r="L106" s="197"/>
      <c r="M106" s="198"/>
      <c r="N106" s="199"/>
      <c r="O106" s="199"/>
      <c r="P106" s="200">
        <f>SUM(P107:P109)</f>
        <v>0</v>
      </c>
      <c r="Q106" s="199"/>
      <c r="R106" s="200">
        <f>SUM(R107:R109)</f>
        <v>0</v>
      </c>
      <c r="S106" s="199"/>
      <c r="T106" s="201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2" t="s">
        <v>142</v>
      </c>
      <c r="AT106" s="203" t="s">
        <v>72</v>
      </c>
      <c r="AU106" s="203" t="s">
        <v>81</v>
      </c>
      <c r="AY106" s="202" t="s">
        <v>115</v>
      </c>
      <c r="BK106" s="204">
        <f>SUM(BK107:BK109)</f>
        <v>0</v>
      </c>
    </row>
    <row r="107" s="2" customFormat="1" ht="16.5" customHeight="1">
      <c r="A107" s="40"/>
      <c r="B107" s="41"/>
      <c r="C107" s="207" t="s">
        <v>161</v>
      </c>
      <c r="D107" s="207" t="s">
        <v>117</v>
      </c>
      <c r="E107" s="208" t="s">
        <v>434</v>
      </c>
      <c r="F107" s="209" t="s">
        <v>433</v>
      </c>
      <c r="G107" s="210" t="s">
        <v>399</v>
      </c>
      <c r="H107" s="211">
        <v>1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44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400</v>
      </c>
      <c r="AT107" s="219" t="s">
        <v>117</v>
      </c>
      <c r="AU107" s="219" t="s">
        <v>83</v>
      </c>
      <c r="AY107" s="19" t="s">
        <v>115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81</v>
      </c>
      <c r="BK107" s="220">
        <f>ROUND(I107*H107,2)</f>
        <v>0</v>
      </c>
      <c r="BL107" s="19" t="s">
        <v>400</v>
      </c>
      <c r="BM107" s="219" t="s">
        <v>435</v>
      </c>
    </row>
    <row r="108" s="2" customFormat="1">
      <c r="A108" s="40"/>
      <c r="B108" s="41"/>
      <c r="C108" s="42"/>
      <c r="D108" s="221" t="s">
        <v>123</v>
      </c>
      <c r="E108" s="42"/>
      <c r="F108" s="222" t="s">
        <v>436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123</v>
      </c>
      <c r="AU108" s="19" t="s">
        <v>83</v>
      </c>
    </row>
    <row r="109" s="2" customFormat="1">
      <c r="A109" s="40"/>
      <c r="B109" s="41"/>
      <c r="C109" s="42"/>
      <c r="D109" s="228" t="s">
        <v>403</v>
      </c>
      <c r="E109" s="42"/>
      <c r="F109" s="274" t="s">
        <v>437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403</v>
      </c>
      <c r="AU109" s="19" t="s">
        <v>83</v>
      </c>
    </row>
    <row r="110" s="12" customFormat="1" ht="22.8" customHeight="1">
      <c r="A110" s="12"/>
      <c r="B110" s="191"/>
      <c r="C110" s="192"/>
      <c r="D110" s="193" t="s">
        <v>72</v>
      </c>
      <c r="E110" s="205" t="s">
        <v>438</v>
      </c>
      <c r="F110" s="205" t="s">
        <v>439</v>
      </c>
      <c r="G110" s="192"/>
      <c r="H110" s="192"/>
      <c r="I110" s="195"/>
      <c r="J110" s="206">
        <f>BK110</f>
        <v>0</v>
      </c>
      <c r="K110" s="192"/>
      <c r="L110" s="197"/>
      <c r="M110" s="198"/>
      <c r="N110" s="199"/>
      <c r="O110" s="199"/>
      <c r="P110" s="200">
        <f>SUM(P111:P116)</f>
        <v>0</v>
      </c>
      <c r="Q110" s="199"/>
      <c r="R110" s="200">
        <f>SUM(R111:R116)</f>
        <v>0</v>
      </c>
      <c r="S110" s="199"/>
      <c r="T110" s="201">
        <f>SUM(T111:T116)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2" t="s">
        <v>142</v>
      </c>
      <c r="AT110" s="203" t="s">
        <v>72</v>
      </c>
      <c r="AU110" s="203" t="s">
        <v>81</v>
      </c>
      <c r="AY110" s="202" t="s">
        <v>115</v>
      </c>
      <c r="BK110" s="204">
        <f>SUM(BK111:BK116)</f>
        <v>0</v>
      </c>
    </row>
    <row r="111" s="2" customFormat="1" ht="16.5" customHeight="1">
      <c r="A111" s="40"/>
      <c r="B111" s="41"/>
      <c r="C111" s="207" t="s">
        <v>168</v>
      </c>
      <c r="D111" s="207" t="s">
        <v>117</v>
      </c>
      <c r="E111" s="208" t="s">
        <v>440</v>
      </c>
      <c r="F111" s="209" t="s">
        <v>439</v>
      </c>
      <c r="G111" s="210" t="s">
        <v>399</v>
      </c>
      <c r="H111" s="211">
        <v>1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44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400</v>
      </c>
      <c r="AT111" s="219" t="s">
        <v>117</v>
      </c>
      <c r="AU111" s="219" t="s">
        <v>83</v>
      </c>
      <c r="AY111" s="19" t="s">
        <v>115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81</v>
      </c>
      <c r="BK111" s="220">
        <f>ROUND(I111*H111,2)</f>
        <v>0</v>
      </c>
      <c r="BL111" s="19" t="s">
        <v>400</v>
      </c>
      <c r="BM111" s="219" t="s">
        <v>441</v>
      </c>
    </row>
    <row r="112" s="2" customFormat="1">
      <c r="A112" s="40"/>
      <c r="B112" s="41"/>
      <c r="C112" s="42"/>
      <c r="D112" s="221" t="s">
        <v>123</v>
      </c>
      <c r="E112" s="42"/>
      <c r="F112" s="222" t="s">
        <v>442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123</v>
      </c>
      <c r="AU112" s="19" t="s">
        <v>83</v>
      </c>
    </row>
    <row r="113" s="2" customFormat="1">
      <c r="A113" s="40"/>
      <c r="B113" s="41"/>
      <c r="C113" s="42"/>
      <c r="D113" s="228" t="s">
        <v>403</v>
      </c>
      <c r="E113" s="42"/>
      <c r="F113" s="274" t="s">
        <v>443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403</v>
      </c>
      <c r="AU113" s="19" t="s">
        <v>83</v>
      </c>
    </row>
    <row r="114" s="2" customFormat="1" ht="16.5" customHeight="1">
      <c r="A114" s="40"/>
      <c r="B114" s="41"/>
      <c r="C114" s="207" t="s">
        <v>176</v>
      </c>
      <c r="D114" s="207" t="s">
        <v>117</v>
      </c>
      <c r="E114" s="208" t="s">
        <v>444</v>
      </c>
      <c r="F114" s="209" t="s">
        <v>445</v>
      </c>
      <c r="G114" s="210" t="s">
        <v>399</v>
      </c>
      <c r="H114" s="211">
        <v>1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44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400</v>
      </c>
      <c r="AT114" s="219" t="s">
        <v>117</v>
      </c>
      <c r="AU114" s="219" t="s">
        <v>83</v>
      </c>
      <c r="AY114" s="19" t="s">
        <v>115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81</v>
      </c>
      <c r="BK114" s="220">
        <f>ROUND(I114*H114,2)</f>
        <v>0</v>
      </c>
      <c r="BL114" s="19" t="s">
        <v>400</v>
      </c>
      <c r="BM114" s="219" t="s">
        <v>446</v>
      </c>
    </row>
    <row r="115" s="2" customFormat="1">
      <c r="A115" s="40"/>
      <c r="B115" s="41"/>
      <c r="C115" s="42"/>
      <c r="D115" s="221" t="s">
        <v>123</v>
      </c>
      <c r="E115" s="42"/>
      <c r="F115" s="222" t="s">
        <v>447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123</v>
      </c>
      <c r="AU115" s="19" t="s">
        <v>83</v>
      </c>
    </row>
    <row r="116" s="2" customFormat="1">
      <c r="A116" s="40"/>
      <c r="B116" s="41"/>
      <c r="C116" s="42"/>
      <c r="D116" s="228" t="s">
        <v>403</v>
      </c>
      <c r="E116" s="42"/>
      <c r="F116" s="274" t="s">
        <v>448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403</v>
      </c>
      <c r="AU116" s="19" t="s">
        <v>83</v>
      </c>
    </row>
    <row r="117" s="12" customFormat="1" ht="22.8" customHeight="1">
      <c r="A117" s="12"/>
      <c r="B117" s="191"/>
      <c r="C117" s="192"/>
      <c r="D117" s="193" t="s">
        <v>72</v>
      </c>
      <c r="E117" s="205" t="s">
        <v>449</v>
      </c>
      <c r="F117" s="205" t="s">
        <v>450</v>
      </c>
      <c r="G117" s="192"/>
      <c r="H117" s="192"/>
      <c r="I117" s="195"/>
      <c r="J117" s="206">
        <f>BK117</f>
        <v>0</v>
      </c>
      <c r="K117" s="192"/>
      <c r="L117" s="197"/>
      <c r="M117" s="198"/>
      <c r="N117" s="199"/>
      <c r="O117" s="199"/>
      <c r="P117" s="200">
        <f>SUM(P118:P120)</f>
        <v>0</v>
      </c>
      <c r="Q117" s="199"/>
      <c r="R117" s="200">
        <f>SUM(R118:R120)</f>
        <v>0</v>
      </c>
      <c r="S117" s="199"/>
      <c r="T117" s="201">
        <f>SUM(T118:T120)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2" t="s">
        <v>142</v>
      </c>
      <c r="AT117" s="203" t="s">
        <v>72</v>
      </c>
      <c r="AU117" s="203" t="s">
        <v>81</v>
      </c>
      <c r="AY117" s="202" t="s">
        <v>115</v>
      </c>
      <c r="BK117" s="204">
        <f>SUM(BK118:BK120)</f>
        <v>0</v>
      </c>
    </row>
    <row r="118" s="2" customFormat="1" ht="16.5" customHeight="1">
      <c r="A118" s="40"/>
      <c r="B118" s="41"/>
      <c r="C118" s="207" t="s">
        <v>183</v>
      </c>
      <c r="D118" s="207" t="s">
        <v>117</v>
      </c>
      <c r="E118" s="208" t="s">
        <v>451</v>
      </c>
      <c r="F118" s="209" t="s">
        <v>452</v>
      </c>
      <c r="G118" s="210" t="s">
        <v>399</v>
      </c>
      <c r="H118" s="211">
        <v>1</v>
      </c>
      <c r="I118" s="212"/>
      <c r="J118" s="213">
        <f>ROUND(I118*H118,2)</f>
        <v>0</v>
      </c>
      <c r="K118" s="214"/>
      <c r="L118" s="46"/>
      <c r="M118" s="215" t="s">
        <v>19</v>
      </c>
      <c r="N118" s="216" t="s">
        <v>44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400</v>
      </c>
      <c r="AT118" s="219" t="s">
        <v>117</v>
      </c>
      <c r="AU118" s="219" t="s">
        <v>83</v>
      </c>
      <c r="AY118" s="19" t="s">
        <v>115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81</v>
      </c>
      <c r="BK118" s="220">
        <f>ROUND(I118*H118,2)</f>
        <v>0</v>
      </c>
      <c r="BL118" s="19" t="s">
        <v>400</v>
      </c>
      <c r="BM118" s="219" t="s">
        <v>453</v>
      </c>
    </row>
    <row r="119" s="2" customFormat="1">
      <c r="A119" s="40"/>
      <c r="B119" s="41"/>
      <c r="C119" s="42"/>
      <c r="D119" s="221" t="s">
        <v>123</v>
      </c>
      <c r="E119" s="42"/>
      <c r="F119" s="222" t="s">
        <v>454</v>
      </c>
      <c r="G119" s="42"/>
      <c r="H119" s="42"/>
      <c r="I119" s="223"/>
      <c r="J119" s="42"/>
      <c r="K119" s="42"/>
      <c r="L119" s="46"/>
      <c r="M119" s="224"/>
      <c r="N119" s="22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123</v>
      </c>
      <c r="AU119" s="19" t="s">
        <v>83</v>
      </c>
    </row>
    <row r="120" s="2" customFormat="1">
      <c r="A120" s="40"/>
      <c r="B120" s="41"/>
      <c r="C120" s="42"/>
      <c r="D120" s="228" t="s">
        <v>403</v>
      </c>
      <c r="E120" s="42"/>
      <c r="F120" s="274" t="s">
        <v>455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403</v>
      </c>
      <c r="AU120" s="19" t="s">
        <v>83</v>
      </c>
    </row>
    <row r="121" s="12" customFormat="1" ht="22.8" customHeight="1">
      <c r="A121" s="12"/>
      <c r="B121" s="191"/>
      <c r="C121" s="192"/>
      <c r="D121" s="193" t="s">
        <v>72</v>
      </c>
      <c r="E121" s="205" t="s">
        <v>456</v>
      </c>
      <c r="F121" s="205" t="s">
        <v>457</v>
      </c>
      <c r="G121" s="192"/>
      <c r="H121" s="192"/>
      <c r="I121" s="195"/>
      <c r="J121" s="206">
        <f>BK121</f>
        <v>0</v>
      </c>
      <c r="K121" s="192"/>
      <c r="L121" s="197"/>
      <c r="M121" s="198"/>
      <c r="N121" s="199"/>
      <c r="O121" s="199"/>
      <c r="P121" s="200">
        <f>SUM(P122:P125)</f>
        <v>0</v>
      </c>
      <c r="Q121" s="199"/>
      <c r="R121" s="200">
        <f>SUM(R122:R125)</f>
        <v>0</v>
      </c>
      <c r="S121" s="199"/>
      <c r="T121" s="201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2" t="s">
        <v>142</v>
      </c>
      <c r="AT121" s="203" t="s">
        <v>72</v>
      </c>
      <c r="AU121" s="203" t="s">
        <v>81</v>
      </c>
      <c r="AY121" s="202" t="s">
        <v>115</v>
      </c>
      <c r="BK121" s="204">
        <f>SUM(BK122:BK125)</f>
        <v>0</v>
      </c>
    </row>
    <row r="122" s="2" customFormat="1" ht="16.5" customHeight="1">
      <c r="A122" s="40"/>
      <c r="B122" s="41"/>
      <c r="C122" s="207" t="s">
        <v>8</v>
      </c>
      <c r="D122" s="207" t="s">
        <v>117</v>
      </c>
      <c r="E122" s="208" t="s">
        <v>458</v>
      </c>
      <c r="F122" s="209" t="s">
        <v>459</v>
      </c>
      <c r="G122" s="210" t="s">
        <v>399</v>
      </c>
      <c r="H122" s="211">
        <v>1</v>
      </c>
      <c r="I122" s="212"/>
      <c r="J122" s="213">
        <f>ROUND(I122*H122,2)</f>
        <v>0</v>
      </c>
      <c r="K122" s="214"/>
      <c r="L122" s="46"/>
      <c r="M122" s="215" t="s">
        <v>19</v>
      </c>
      <c r="N122" s="216" t="s">
        <v>44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121</v>
      </c>
      <c r="AT122" s="219" t="s">
        <v>117</v>
      </c>
      <c r="AU122" s="219" t="s">
        <v>83</v>
      </c>
      <c r="AY122" s="19" t="s">
        <v>115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81</v>
      </c>
      <c r="BK122" s="220">
        <f>ROUND(I122*H122,2)</f>
        <v>0</v>
      </c>
      <c r="BL122" s="19" t="s">
        <v>121</v>
      </c>
      <c r="BM122" s="219" t="s">
        <v>460</v>
      </c>
    </row>
    <row r="123" s="2" customFormat="1">
      <c r="A123" s="40"/>
      <c r="B123" s="41"/>
      <c r="C123" s="42"/>
      <c r="D123" s="228" t="s">
        <v>403</v>
      </c>
      <c r="E123" s="42"/>
      <c r="F123" s="274" t="s">
        <v>461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403</v>
      </c>
      <c r="AU123" s="19" t="s">
        <v>83</v>
      </c>
    </row>
    <row r="124" s="2" customFormat="1" ht="24.15" customHeight="1">
      <c r="A124" s="40"/>
      <c r="B124" s="41"/>
      <c r="C124" s="207" t="s">
        <v>197</v>
      </c>
      <c r="D124" s="207" t="s">
        <v>117</v>
      </c>
      <c r="E124" s="208" t="s">
        <v>462</v>
      </c>
      <c r="F124" s="209" t="s">
        <v>463</v>
      </c>
      <c r="G124" s="210" t="s">
        <v>399</v>
      </c>
      <c r="H124" s="211">
        <v>1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44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400</v>
      </c>
      <c r="AT124" s="219" t="s">
        <v>117</v>
      </c>
      <c r="AU124" s="219" t="s">
        <v>83</v>
      </c>
      <c r="AY124" s="19" t="s">
        <v>115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81</v>
      </c>
      <c r="BK124" s="220">
        <f>ROUND(I124*H124,2)</f>
        <v>0</v>
      </c>
      <c r="BL124" s="19" t="s">
        <v>400</v>
      </c>
      <c r="BM124" s="219" t="s">
        <v>464</v>
      </c>
    </row>
    <row r="125" s="2" customFormat="1">
      <c r="A125" s="40"/>
      <c r="B125" s="41"/>
      <c r="C125" s="42"/>
      <c r="D125" s="228" t="s">
        <v>403</v>
      </c>
      <c r="E125" s="42"/>
      <c r="F125" s="274" t="s">
        <v>465</v>
      </c>
      <c r="G125" s="42"/>
      <c r="H125" s="42"/>
      <c r="I125" s="223"/>
      <c r="J125" s="42"/>
      <c r="K125" s="42"/>
      <c r="L125" s="46"/>
      <c r="M125" s="270"/>
      <c r="N125" s="271"/>
      <c r="O125" s="272"/>
      <c r="P125" s="272"/>
      <c r="Q125" s="272"/>
      <c r="R125" s="272"/>
      <c r="S125" s="272"/>
      <c r="T125" s="273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403</v>
      </c>
      <c r="AU125" s="19" t="s">
        <v>83</v>
      </c>
    </row>
    <row r="126" s="2" customFormat="1" ht="6.96" customHeight="1">
      <c r="A126" s="40"/>
      <c r="B126" s="61"/>
      <c r="C126" s="62"/>
      <c r="D126" s="62"/>
      <c r="E126" s="62"/>
      <c r="F126" s="62"/>
      <c r="G126" s="62"/>
      <c r="H126" s="62"/>
      <c r="I126" s="62"/>
      <c r="J126" s="62"/>
      <c r="K126" s="62"/>
      <c r="L126" s="46"/>
      <c r="M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</sheetData>
  <sheetProtection sheet="1" autoFilter="0" formatColumns="0" formatRows="0" objects="1" scenarios="1" spinCount="100000" saltValue="kgv8QTDPWghcXX2ktmYtwv8aIvohMhp65kb3foUmfoFoJah63zw7j72kZ1FGWa0S85XoTV2ciJSDctFcjJVs6w==" hashValue="Ye4nmWOsfh9i6TtirAoLfH9+6HBkP02iMfZVTfxEG2eXs2yIJzHvgDqzFf+hnAxroraTILyiwIkhVMK4OdJesg==" algorithmName="SHA-512" password="CC35"/>
  <autoFilter ref="C84:K12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012203000"/>
    <hyperlink ref="F92" r:id="rId2" display="https://podminky.urs.cz/item/CS_URS_2024_02/012303000"/>
    <hyperlink ref="F95" r:id="rId3" display="https://podminky.urs.cz/item/CS_URS_2024_02/012344000"/>
    <hyperlink ref="F98" r:id="rId4" display="https://podminky.urs.cz/item/CS_URS_2024_02/012414000"/>
    <hyperlink ref="F100" r:id="rId5" display="https://podminky.urs.cz/item/CS_URS_2024_02/012444000"/>
    <hyperlink ref="F102" r:id="rId6" display="https://podminky.urs.cz/item/CS_URS_2024_02/013254000"/>
    <hyperlink ref="F104" r:id="rId7" display="https://podminky.urs.cz/item/CS_URS_2024_02/013294000"/>
    <hyperlink ref="F108" r:id="rId8" display="https://podminky.urs.cz/item/CS_URS_2024_02/030001000"/>
    <hyperlink ref="F112" r:id="rId9" display="https://podminky.urs.cz/item/CS_URS_2024_02/040001000"/>
    <hyperlink ref="F115" r:id="rId10" display="https://podminky.urs.cz/item/CS_URS_2024_02/043134000"/>
    <hyperlink ref="F119" r:id="rId11" display="https://podminky.urs.cz/item/CS_URS_2024_02/07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466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467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468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469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470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471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472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473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474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475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476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477</v>
      </c>
      <c r="F18" s="286" t="s">
        <v>478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80</v>
      </c>
      <c r="F19" s="286" t="s">
        <v>479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480</v>
      </c>
      <c r="F20" s="286" t="s">
        <v>481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84</v>
      </c>
      <c r="F21" s="286" t="s">
        <v>85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482</v>
      </c>
      <c r="F22" s="286" t="s">
        <v>483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484</v>
      </c>
      <c r="F23" s="286" t="s">
        <v>485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486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487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488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489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490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491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492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493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494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101</v>
      </c>
      <c r="F36" s="286"/>
      <c r="G36" s="286" t="s">
        <v>495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496</v>
      </c>
      <c r="F37" s="286"/>
      <c r="G37" s="286" t="s">
        <v>497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54</v>
      </c>
      <c r="F38" s="286"/>
      <c r="G38" s="286" t="s">
        <v>498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55</v>
      </c>
      <c r="F39" s="286"/>
      <c r="G39" s="286" t="s">
        <v>499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102</v>
      </c>
      <c r="F40" s="286"/>
      <c r="G40" s="286" t="s">
        <v>500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103</v>
      </c>
      <c r="F41" s="286"/>
      <c r="G41" s="286" t="s">
        <v>501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502</v>
      </c>
      <c r="F42" s="286"/>
      <c r="G42" s="286" t="s">
        <v>503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504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505</v>
      </c>
      <c r="F44" s="286"/>
      <c r="G44" s="286" t="s">
        <v>506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105</v>
      </c>
      <c r="F45" s="286"/>
      <c r="G45" s="286" t="s">
        <v>507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508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509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510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511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512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513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514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515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516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517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518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519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520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521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522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523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524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525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526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527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528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529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530</v>
      </c>
      <c r="D76" s="304"/>
      <c r="E76" s="304"/>
      <c r="F76" s="304" t="s">
        <v>531</v>
      </c>
      <c r="G76" s="305"/>
      <c r="H76" s="304" t="s">
        <v>55</v>
      </c>
      <c r="I76" s="304" t="s">
        <v>58</v>
      </c>
      <c r="J76" s="304" t="s">
        <v>532</v>
      </c>
      <c r="K76" s="303"/>
    </row>
    <row r="77" s="1" customFormat="1" ht="17.25" customHeight="1">
      <c r="B77" s="301"/>
      <c r="C77" s="306" t="s">
        <v>533</v>
      </c>
      <c r="D77" s="306"/>
      <c r="E77" s="306"/>
      <c r="F77" s="307" t="s">
        <v>534</v>
      </c>
      <c r="G77" s="308"/>
      <c r="H77" s="306"/>
      <c r="I77" s="306"/>
      <c r="J77" s="306" t="s">
        <v>535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54</v>
      </c>
      <c r="D79" s="311"/>
      <c r="E79" s="311"/>
      <c r="F79" s="312" t="s">
        <v>536</v>
      </c>
      <c r="G79" s="313"/>
      <c r="H79" s="289" t="s">
        <v>537</v>
      </c>
      <c r="I79" s="289" t="s">
        <v>538</v>
      </c>
      <c r="J79" s="289">
        <v>20</v>
      </c>
      <c r="K79" s="303"/>
    </row>
    <row r="80" s="1" customFormat="1" ht="15" customHeight="1">
      <c r="B80" s="301"/>
      <c r="C80" s="289" t="s">
        <v>539</v>
      </c>
      <c r="D80" s="289"/>
      <c r="E80" s="289"/>
      <c r="F80" s="312" t="s">
        <v>536</v>
      </c>
      <c r="G80" s="313"/>
      <c r="H80" s="289" t="s">
        <v>540</v>
      </c>
      <c r="I80" s="289" t="s">
        <v>538</v>
      </c>
      <c r="J80" s="289">
        <v>120</v>
      </c>
      <c r="K80" s="303"/>
    </row>
    <row r="81" s="1" customFormat="1" ht="15" customHeight="1">
      <c r="B81" s="314"/>
      <c r="C81" s="289" t="s">
        <v>541</v>
      </c>
      <c r="D81" s="289"/>
      <c r="E81" s="289"/>
      <c r="F81" s="312" t="s">
        <v>542</v>
      </c>
      <c r="G81" s="313"/>
      <c r="H81" s="289" t="s">
        <v>543</v>
      </c>
      <c r="I81" s="289" t="s">
        <v>538</v>
      </c>
      <c r="J81" s="289">
        <v>50</v>
      </c>
      <c r="K81" s="303"/>
    </row>
    <row r="82" s="1" customFormat="1" ht="15" customHeight="1">
      <c r="B82" s="314"/>
      <c r="C82" s="289" t="s">
        <v>544</v>
      </c>
      <c r="D82" s="289"/>
      <c r="E82" s="289"/>
      <c r="F82" s="312" t="s">
        <v>536</v>
      </c>
      <c r="G82" s="313"/>
      <c r="H82" s="289" t="s">
        <v>545</v>
      </c>
      <c r="I82" s="289" t="s">
        <v>546</v>
      </c>
      <c r="J82" s="289"/>
      <c r="K82" s="303"/>
    </row>
    <row r="83" s="1" customFormat="1" ht="15" customHeight="1">
      <c r="B83" s="314"/>
      <c r="C83" s="315" t="s">
        <v>547</v>
      </c>
      <c r="D83" s="315"/>
      <c r="E83" s="315"/>
      <c r="F83" s="316" t="s">
        <v>542</v>
      </c>
      <c r="G83" s="315"/>
      <c r="H83" s="315" t="s">
        <v>548</v>
      </c>
      <c r="I83" s="315" t="s">
        <v>538</v>
      </c>
      <c r="J83" s="315">
        <v>15</v>
      </c>
      <c r="K83" s="303"/>
    </row>
    <row r="84" s="1" customFormat="1" ht="15" customHeight="1">
      <c r="B84" s="314"/>
      <c r="C84" s="315" t="s">
        <v>549</v>
      </c>
      <c r="D84" s="315"/>
      <c r="E84" s="315"/>
      <c r="F84" s="316" t="s">
        <v>542</v>
      </c>
      <c r="G84" s="315"/>
      <c r="H84" s="315" t="s">
        <v>550</v>
      </c>
      <c r="I84" s="315" t="s">
        <v>538</v>
      </c>
      <c r="J84" s="315">
        <v>15</v>
      </c>
      <c r="K84" s="303"/>
    </row>
    <row r="85" s="1" customFormat="1" ht="15" customHeight="1">
      <c r="B85" s="314"/>
      <c r="C85" s="315" t="s">
        <v>551</v>
      </c>
      <c r="D85" s="315"/>
      <c r="E85" s="315"/>
      <c r="F85" s="316" t="s">
        <v>542</v>
      </c>
      <c r="G85" s="315"/>
      <c r="H85" s="315" t="s">
        <v>552</v>
      </c>
      <c r="I85" s="315" t="s">
        <v>538</v>
      </c>
      <c r="J85" s="315">
        <v>20</v>
      </c>
      <c r="K85" s="303"/>
    </row>
    <row r="86" s="1" customFormat="1" ht="15" customHeight="1">
      <c r="B86" s="314"/>
      <c r="C86" s="315" t="s">
        <v>553</v>
      </c>
      <c r="D86" s="315"/>
      <c r="E86" s="315"/>
      <c r="F86" s="316" t="s">
        <v>542</v>
      </c>
      <c r="G86" s="315"/>
      <c r="H86" s="315" t="s">
        <v>554</v>
      </c>
      <c r="I86" s="315" t="s">
        <v>538</v>
      </c>
      <c r="J86" s="315">
        <v>20</v>
      </c>
      <c r="K86" s="303"/>
    </row>
    <row r="87" s="1" customFormat="1" ht="15" customHeight="1">
      <c r="B87" s="314"/>
      <c r="C87" s="289" t="s">
        <v>555</v>
      </c>
      <c r="D87" s="289"/>
      <c r="E87" s="289"/>
      <c r="F87" s="312" t="s">
        <v>542</v>
      </c>
      <c r="G87" s="313"/>
      <c r="H87" s="289" t="s">
        <v>556</v>
      </c>
      <c r="I87" s="289" t="s">
        <v>538</v>
      </c>
      <c r="J87" s="289">
        <v>50</v>
      </c>
      <c r="K87" s="303"/>
    </row>
    <row r="88" s="1" customFormat="1" ht="15" customHeight="1">
      <c r="B88" s="314"/>
      <c r="C88" s="289" t="s">
        <v>557</v>
      </c>
      <c r="D88" s="289"/>
      <c r="E88" s="289"/>
      <c r="F88" s="312" t="s">
        <v>542</v>
      </c>
      <c r="G88" s="313"/>
      <c r="H88" s="289" t="s">
        <v>558</v>
      </c>
      <c r="I88" s="289" t="s">
        <v>538</v>
      </c>
      <c r="J88" s="289">
        <v>20</v>
      </c>
      <c r="K88" s="303"/>
    </row>
    <row r="89" s="1" customFormat="1" ht="15" customHeight="1">
      <c r="B89" s="314"/>
      <c r="C89" s="289" t="s">
        <v>559</v>
      </c>
      <c r="D89" s="289"/>
      <c r="E89" s="289"/>
      <c r="F89" s="312" t="s">
        <v>542</v>
      </c>
      <c r="G89" s="313"/>
      <c r="H89" s="289" t="s">
        <v>560</v>
      </c>
      <c r="I89" s="289" t="s">
        <v>538</v>
      </c>
      <c r="J89" s="289">
        <v>20</v>
      </c>
      <c r="K89" s="303"/>
    </row>
    <row r="90" s="1" customFormat="1" ht="15" customHeight="1">
      <c r="B90" s="314"/>
      <c r="C90" s="289" t="s">
        <v>561</v>
      </c>
      <c r="D90" s="289"/>
      <c r="E90" s="289"/>
      <c r="F90" s="312" t="s">
        <v>542</v>
      </c>
      <c r="G90" s="313"/>
      <c r="H90" s="289" t="s">
        <v>562</v>
      </c>
      <c r="I90" s="289" t="s">
        <v>538</v>
      </c>
      <c r="J90" s="289">
        <v>50</v>
      </c>
      <c r="K90" s="303"/>
    </row>
    <row r="91" s="1" customFormat="1" ht="15" customHeight="1">
      <c r="B91" s="314"/>
      <c r="C91" s="289" t="s">
        <v>563</v>
      </c>
      <c r="D91" s="289"/>
      <c r="E91" s="289"/>
      <c r="F91" s="312" t="s">
        <v>542</v>
      </c>
      <c r="G91" s="313"/>
      <c r="H91" s="289" t="s">
        <v>563</v>
      </c>
      <c r="I91" s="289" t="s">
        <v>538</v>
      </c>
      <c r="J91" s="289">
        <v>50</v>
      </c>
      <c r="K91" s="303"/>
    </row>
    <row r="92" s="1" customFormat="1" ht="15" customHeight="1">
      <c r="B92" s="314"/>
      <c r="C92" s="289" t="s">
        <v>564</v>
      </c>
      <c r="D92" s="289"/>
      <c r="E92" s="289"/>
      <c r="F92" s="312" t="s">
        <v>542</v>
      </c>
      <c r="G92" s="313"/>
      <c r="H92" s="289" t="s">
        <v>565</v>
      </c>
      <c r="I92" s="289" t="s">
        <v>538</v>
      </c>
      <c r="J92" s="289">
        <v>255</v>
      </c>
      <c r="K92" s="303"/>
    </row>
    <row r="93" s="1" customFormat="1" ht="15" customHeight="1">
      <c r="B93" s="314"/>
      <c r="C93" s="289" t="s">
        <v>566</v>
      </c>
      <c r="D93" s="289"/>
      <c r="E93" s="289"/>
      <c r="F93" s="312" t="s">
        <v>536</v>
      </c>
      <c r="G93" s="313"/>
      <c r="H93" s="289" t="s">
        <v>567</v>
      </c>
      <c r="I93" s="289" t="s">
        <v>568</v>
      </c>
      <c r="J93" s="289"/>
      <c r="K93" s="303"/>
    </row>
    <row r="94" s="1" customFormat="1" ht="15" customHeight="1">
      <c r="B94" s="314"/>
      <c r="C94" s="289" t="s">
        <v>569</v>
      </c>
      <c r="D94" s="289"/>
      <c r="E94" s="289"/>
      <c r="F94" s="312" t="s">
        <v>536</v>
      </c>
      <c r="G94" s="313"/>
      <c r="H94" s="289" t="s">
        <v>570</v>
      </c>
      <c r="I94" s="289" t="s">
        <v>571</v>
      </c>
      <c r="J94" s="289"/>
      <c r="K94" s="303"/>
    </row>
    <row r="95" s="1" customFormat="1" ht="15" customHeight="1">
      <c r="B95" s="314"/>
      <c r="C95" s="289" t="s">
        <v>572</v>
      </c>
      <c r="D95" s="289"/>
      <c r="E95" s="289"/>
      <c r="F95" s="312" t="s">
        <v>536</v>
      </c>
      <c r="G95" s="313"/>
      <c r="H95" s="289" t="s">
        <v>572</v>
      </c>
      <c r="I95" s="289" t="s">
        <v>571</v>
      </c>
      <c r="J95" s="289"/>
      <c r="K95" s="303"/>
    </row>
    <row r="96" s="1" customFormat="1" ht="15" customHeight="1">
      <c r="B96" s="314"/>
      <c r="C96" s="289" t="s">
        <v>39</v>
      </c>
      <c r="D96" s="289"/>
      <c r="E96" s="289"/>
      <c r="F96" s="312" t="s">
        <v>536</v>
      </c>
      <c r="G96" s="313"/>
      <c r="H96" s="289" t="s">
        <v>573</v>
      </c>
      <c r="I96" s="289" t="s">
        <v>571</v>
      </c>
      <c r="J96" s="289"/>
      <c r="K96" s="303"/>
    </row>
    <row r="97" s="1" customFormat="1" ht="15" customHeight="1">
      <c r="B97" s="314"/>
      <c r="C97" s="289" t="s">
        <v>49</v>
      </c>
      <c r="D97" s="289"/>
      <c r="E97" s="289"/>
      <c r="F97" s="312" t="s">
        <v>536</v>
      </c>
      <c r="G97" s="313"/>
      <c r="H97" s="289" t="s">
        <v>574</v>
      </c>
      <c r="I97" s="289" t="s">
        <v>571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575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530</v>
      </c>
      <c r="D103" s="304"/>
      <c r="E103" s="304"/>
      <c r="F103" s="304" t="s">
        <v>531</v>
      </c>
      <c r="G103" s="305"/>
      <c r="H103" s="304" t="s">
        <v>55</v>
      </c>
      <c r="I103" s="304" t="s">
        <v>58</v>
      </c>
      <c r="J103" s="304" t="s">
        <v>532</v>
      </c>
      <c r="K103" s="303"/>
    </row>
    <row r="104" s="1" customFormat="1" ht="17.25" customHeight="1">
      <c r="B104" s="301"/>
      <c r="C104" s="306" t="s">
        <v>533</v>
      </c>
      <c r="D104" s="306"/>
      <c r="E104" s="306"/>
      <c r="F104" s="307" t="s">
        <v>534</v>
      </c>
      <c r="G104" s="308"/>
      <c r="H104" s="306"/>
      <c r="I104" s="306"/>
      <c r="J104" s="306" t="s">
        <v>535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54</v>
      </c>
      <c r="D106" s="311"/>
      <c r="E106" s="311"/>
      <c r="F106" s="312" t="s">
        <v>536</v>
      </c>
      <c r="G106" s="289"/>
      <c r="H106" s="289" t="s">
        <v>576</v>
      </c>
      <c r="I106" s="289" t="s">
        <v>538</v>
      </c>
      <c r="J106" s="289">
        <v>20</v>
      </c>
      <c r="K106" s="303"/>
    </row>
    <row r="107" s="1" customFormat="1" ht="15" customHeight="1">
      <c r="B107" s="301"/>
      <c r="C107" s="289" t="s">
        <v>539</v>
      </c>
      <c r="D107" s="289"/>
      <c r="E107" s="289"/>
      <c r="F107" s="312" t="s">
        <v>536</v>
      </c>
      <c r="G107" s="289"/>
      <c r="H107" s="289" t="s">
        <v>576</v>
      </c>
      <c r="I107" s="289" t="s">
        <v>538</v>
      </c>
      <c r="J107" s="289">
        <v>120</v>
      </c>
      <c r="K107" s="303"/>
    </row>
    <row r="108" s="1" customFormat="1" ht="15" customHeight="1">
      <c r="B108" s="314"/>
      <c r="C108" s="289" t="s">
        <v>541</v>
      </c>
      <c r="D108" s="289"/>
      <c r="E108" s="289"/>
      <c r="F108" s="312" t="s">
        <v>542</v>
      </c>
      <c r="G108" s="289"/>
      <c r="H108" s="289" t="s">
        <v>576</v>
      </c>
      <c r="I108" s="289" t="s">
        <v>538</v>
      </c>
      <c r="J108" s="289">
        <v>50</v>
      </c>
      <c r="K108" s="303"/>
    </row>
    <row r="109" s="1" customFormat="1" ht="15" customHeight="1">
      <c r="B109" s="314"/>
      <c r="C109" s="289" t="s">
        <v>544</v>
      </c>
      <c r="D109" s="289"/>
      <c r="E109" s="289"/>
      <c r="F109" s="312" t="s">
        <v>536</v>
      </c>
      <c r="G109" s="289"/>
      <c r="H109" s="289" t="s">
        <v>576</v>
      </c>
      <c r="I109" s="289" t="s">
        <v>546</v>
      </c>
      <c r="J109" s="289"/>
      <c r="K109" s="303"/>
    </row>
    <row r="110" s="1" customFormat="1" ht="15" customHeight="1">
      <c r="B110" s="314"/>
      <c r="C110" s="289" t="s">
        <v>555</v>
      </c>
      <c r="D110" s="289"/>
      <c r="E110" s="289"/>
      <c r="F110" s="312" t="s">
        <v>542</v>
      </c>
      <c r="G110" s="289"/>
      <c r="H110" s="289" t="s">
        <v>576</v>
      </c>
      <c r="I110" s="289" t="s">
        <v>538</v>
      </c>
      <c r="J110" s="289">
        <v>50</v>
      </c>
      <c r="K110" s="303"/>
    </row>
    <row r="111" s="1" customFormat="1" ht="15" customHeight="1">
      <c r="B111" s="314"/>
      <c r="C111" s="289" t="s">
        <v>563</v>
      </c>
      <c r="D111" s="289"/>
      <c r="E111" s="289"/>
      <c r="F111" s="312" t="s">
        <v>542</v>
      </c>
      <c r="G111" s="289"/>
      <c r="H111" s="289" t="s">
        <v>576</v>
      </c>
      <c r="I111" s="289" t="s">
        <v>538</v>
      </c>
      <c r="J111" s="289">
        <v>50</v>
      </c>
      <c r="K111" s="303"/>
    </row>
    <row r="112" s="1" customFormat="1" ht="15" customHeight="1">
      <c r="B112" s="314"/>
      <c r="C112" s="289" t="s">
        <v>561</v>
      </c>
      <c r="D112" s="289"/>
      <c r="E112" s="289"/>
      <c r="F112" s="312" t="s">
        <v>542</v>
      </c>
      <c r="G112" s="289"/>
      <c r="H112" s="289" t="s">
        <v>576</v>
      </c>
      <c r="I112" s="289" t="s">
        <v>538</v>
      </c>
      <c r="J112" s="289">
        <v>50</v>
      </c>
      <c r="K112" s="303"/>
    </row>
    <row r="113" s="1" customFormat="1" ht="15" customHeight="1">
      <c r="B113" s="314"/>
      <c r="C113" s="289" t="s">
        <v>54</v>
      </c>
      <c r="D113" s="289"/>
      <c r="E113" s="289"/>
      <c r="F113" s="312" t="s">
        <v>536</v>
      </c>
      <c r="G113" s="289"/>
      <c r="H113" s="289" t="s">
        <v>577</v>
      </c>
      <c r="I113" s="289" t="s">
        <v>538</v>
      </c>
      <c r="J113" s="289">
        <v>20</v>
      </c>
      <c r="K113" s="303"/>
    </row>
    <row r="114" s="1" customFormat="1" ht="15" customHeight="1">
      <c r="B114" s="314"/>
      <c r="C114" s="289" t="s">
        <v>578</v>
      </c>
      <c r="D114" s="289"/>
      <c r="E114" s="289"/>
      <c r="F114" s="312" t="s">
        <v>536</v>
      </c>
      <c r="G114" s="289"/>
      <c r="H114" s="289" t="s">
        <v>579</v>
      </c>
      <c r="I114" s="289" t="s">
        <v>538</v>
      </c>
      <c r="J114" s="289">
        <v>120</v>
      </c>
      <c r="K114" s="303"/>
    </row>
    <row r="115" s="1" customFormat="1" ht="15" customHeight="1">
      <c r="B115" s="314"/>
      <c r="C115" s="289" t="s">
        <v>39</v>
      </c>
      <c r="D115" s="289"/>
      <c r="E115" s="289"/>
      <c r="F115" s="312" t="s">
        <v>536</v>
      </c>
      <c r="G115" s="289"/>
      <c r="H115" s="289" t="s">
        <v>580</v>
      </c>
      <c r="I115" s="289" t="s">
        <v>571</v>
      </c>
      <c r="J115" s="289"/>
      <c r="K115" s="303"/>
    </row>
    <row r="116" s="1" customFormat="1" ht="15" customHeight="1">
      <c r="B116" s="314"/>
      <c r="C116" s="289" t="s">
        <v>49</v>
      </c>
      <c r="D116" s="289"/>
      <c r="E116" s="289"/>
      <c r="F116" s="312" t="s">
        <v>536</v>
      </c>
      <c r="G116" s="289"/>
      <c r="H116" s="289" t="s">
        <v>581</v>
      </c>
      <c r="I116" s="289" t="s">
        <v>571</v>
      </c>
      <c r="J116" s="289"/>
      <c r="K116" s="303"/>
    </row>
    <row r="117" s="1" customFormat="1" ht="15" customHeight="1">
      <c r="B117" s="314"/>
      <c r="C117" s="289" t="s">
        <v>58</v>
      </c>
      <c r="D117" s="289"/>
      <c r="E117" s="289"/>
      <c r="F117" s="312" t="s">
        <v>536</v>
      </c>
      <c r="G117" s="289"/>
      <c r="H117" s="289" t="s">
        <v>582</v>
      </c>
      <c r="I117" s="289" t="s">
        <v>583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584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530</v>
      </c>
      <c r="D123" s="304"/>
      <c r="E123" s="304"/>
      <c r="F123" s="304" t="s">
        <v>531</v>
      </c>
      <c r="G123" s="305"/>
      <c r="H123" s="304" t="s">
        <v>55</v>
      </c>
      <c r="I123" s="304" t="s">
        <v>58</v>
      </c>
      <c r="J123" s="304" t="s">
        <v>532</v>
      </c>
      <c r="K123" s="333"/>
    </row>
    <row r="124" s="1" customFormat="1" ht="17.25" customHeight="1">
      <c r="B124" s="332"/>
      <c r="C124" s="306" t="s">
        <v>533</v>
      </c>
      <c r="D124" s="306"/>
      <c r="E124" s="306"/>
      <c r="F124" s="307" t="s">
        <v>534</v>
      </c>
      <c r="G124" s="308"/>
      <c r="H124" s="306"/>
      <c r="I124" s="306"/>
      <c r="J124" s="306" t="s">
        <v>535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539</v>
      </c>
      <c r="D126" s="311"/>
      <c r="E126" s="311"/>
      <c r="F126" s="312" t="s">
        <v>536</v>
      </c>
      <c r="G126" s="289"/>
      <c r="H126" s="289" t="s">
        <v>576</v>
      </c>
      <c r="I126" s="289" t="s">
        <v>538</v>
      </c>
      <c r="J126" s="289">
        <v>120</v>
      </c>
      <c r="K126" s="337"/>
    </row>
    <row r="127" s="1" customFormat="1" ht="15" customHeight="1">
      <c r="B127" s="334"/>
      <c r="C127" s="289" t="s">
        <v>585</v>
      </c>
      <c r="D127" s="289"/>
      <c r="E127" s="289"/>
      <c r="F127" s="312" t="s">
        <v>536</v>
      </c>
      <c r="G127" s="289"/>
      <c r="H127" s="289" t="s">
        <v>586</v>
      </c>
      <c r="I127" s="289" t="s">
        <v>538</v>
      </c>
      <c r="J127" s="289" t="s">
        <v>587</v>
      </c>
      <c r="K127" s="337"/>
    </row>
    <row r="128" s="1" customFormat="1" ht="15" customHeight="1">
      <c r="B128" s="334"/>
      <c r="C128" s="289" t="s">
        <v>484</v>
      </c>
      <c r="D128" s="289"/>
      <c r="E128" s="289"/>
      <c r="F128" s="312" t="s">
        <v>536</v>
      </c>
      <c r="G128" s="289"/>
      <c r="H128" s="289" t="s">
        <v>588</v>
      </c>
      <c r="I128" s="289" t="s">
        <v>538</v>
      </c>
      <c r="J128" s="289" t="s">
        <v>587</v>
      </c>
      <c r="K128" s="337"/>
    </row>
    <row r="129" s="1" customFormat="1" ht="15" customHeight="1">
      <c r="B129" s="334"/>
      <c r="C129" s="289" t="s">
        <v>547</v>
      </c>
      <c r="D129" s="289"/>
      <c r="E129" s="289"/>
      <c r="F129" s="312" t="s">
        <v>542</v>
      </c>
      <c r="G129" s="289"/>
      <c r="H129" s="289" t="s">
        <v>548</v>
      </c>
      <c r="I129" s="289" t="s">
        <v>538</v>
      </c>
      <c r="J129" s="289">
        <v>15</v>
      </c>
      <c r="K129" s="337"/>
    </row>
    <row r="130" s="1" customFormat="1" ht="15" customHeight="1">
      <c r="B130" s="334"/>
      <c r="C130" s="315" t="s">
        <v>549</v>
      </c>
      <c r="D130" s="315"/>
      <c r="E130" s="315"/>
      <c r="F130" s="316" t="s">
        <v>542</v>
      </c>
      <c r="G130" s="315"/>
      <c r="H130" s="315" t="s">
        <v>550</v>
      </c>
      <c r="I130" s="315" t="s">
        <v>538</v>
      </c>
      <c r="J130" s="315">
        <v>15</v>
      </c>
      <c r="K130" s="337"/>
    </row>
    <row r="131" s="1" customFormat="1" ht="15" customHeight="1">
      <c r="B131" s="334"/>
      <c r="C131" s="315" t="s">
        <v>551</v>
      </c>
      <c r="D131" s="315"/>
      <c r="E131" s="315"/>
      <c r="F131" s="316" t="s">
        <v>542</v>
      </c>
      <c r="G131" s="315"/>
      <c r="H131" s="315" t="s">
        <v>552</v>
      </c>
      <c r="I131" s="315" t="s">
        <v>538</v>
      </c>
      <c r="J131" s="315">
        <v>20</v>
      </c>
      <c r="K131" s="337"/>
    </row>
    <row r="132" s="1" customFormat="1" ht="15" customHeight="1">
      <c r="B132" s="334"/>
      <c r="C132" s="315" t="s">
        <v>553</v>
      </c>
      <c r="D132" s="315"/>
      <c r="E132" s="315"/>
      <c r="F132" s="316" t="s">
        <v>542</v>
      </c>
      <c r="G132" s="315"/>
      <c r="H132" s="315" t="s">
        <v>554</v>
      </c>
      <c r="I132" s="315" t="s">
        <v>538</v>
      </c>
      <c r="J132" s="315">
        <v>20</v>
      </c>
      <c r="K132" s="337"/>
    </row>
    <row r="133" s="1" customFormat="1" ht="15" customHeight="1">
      <c r="B133" s="334"/>
      <c r="C133" s="289" t="s">
        <v>541</v>
      </c>
      <c r="D133" s="289"/>
      <c r="E133" s="289"/>
      <c r="F133" s="312" t="s">
        <v>542</v>
      </c>
      <c r="G133" s="289"/>
      <c r="H133" s="289" t="s">
        <v>576</v>
      </c>
      <c r="I133" s="289" t="s">
        <v>538</v>
      </c>
      <c r="J133" s="289">
        <v>50</v>
      </c>
      <c r="K133" s="337"/>
    </row>
    <row r="134" s="1" customFormat="1" ht="15" customHeight="1">
      <c r="B134" s="334"/>
      <c r="C134" s="289" t="s">
        <v>555</v>
      </c>
      <c r="D134" s="289"/>
      <c r="E134" s="289"/>
      <c r="F134" s="312" t="s">
        <v>542</v>
      </c>
      <c r="G134" s="289"/>
      <c r="H134" s="289" t="s">
        <v>576</v>
      </c>
      <c r="I134" s="289" t="s">
        <v>538</v>
      </c>
      <c r="J134" s="289">
        <v>50</v>
      </c>
      <c r="K134" s="337"/>
    </row>
    <row r="135" s="1" customFormat="1" ht="15" customHeight="1">
      <c r="B135" s="334"/>
      <c r="C135" s="289" t="s">
        <v>561</v>
      </c>
      <c r="D135" s="289"/>
      <c r="E135" s="289"/>
      <c r="F135" s="312" t="s">
        <v>542</v>
      </c>
      <c r="G135" s="289"/>
      <c r="H135" s="289" t="s">
        <v>576</v>
      </c>
      <c r="I135" s="289" t="s">
        <v>538</v>
      </c>
      <c r="J135" s="289">
        <v>50</v>
      </c>
      <c r="K135" s="337"/>
    </row>
    <row r="136" s="1" customFormat="1" ht="15" customHeight="1">
      <c r="B136" s="334"/>
      <c r="C136" s="289" t="s">
        <v>563</v>
      </c>
      <c r="D136" s="289"/>
      <c r="E136" s="289"/>
      <c r="F136" s="312" t="s">
        <v>542</v>
      </c>
      <c r="G136" s="289"/>
      <c r="H136" s="289" t="s">
        <v>576</v>
      </c>
      <c r="I136" s="289" t="s">
        <v>538</v>
      </c>
      <c r="J136" s="289">
        <v>50</v>
      </c>
      <c r="K136" s="337"/>
    </row>
    <row r="137" s="1" customFormat="1" ht="15" customHeight="1">
      <c r="B137" s="334"/>
      <c r="C137" s="289" t="s">
        <v>564</v>
      </c>
      <c r="D137" s="289"/>
      <c r="E137" s="289"/>
      <c r="F137" s="312" t="s">
        <v>542</v>
      </c>
      <c r="G137" s="289"/>
      <c r="H137" s="289" t="s">
        <v>589</v>
      </c>
      <c r="I137" s="289" t="s">
        <v>538</v>
      </c>
      <c r="J137" s="289">
        <v>255</v>
      </c>
      <c r="K137" s="337"/>
    </row>
    <row r="138" s="1" customFormat="1" ht="15" customHeight="1">
      <c r="B138" s="334"/>
      <c r="C138" s="289" t="s">
        <v>566</v>
      </c>
      <c r="D138" s="289"/>
      <c r="E138" s="289"/>
      <c r="F138" s="312" t="s">
        <v>536</v>
      </c>
      <c r="G138" s="289"/>
      <c r="H138" s="289" t="s">
        <v>590</v>
      </c>
      <c r="I138" s="289" t="s">
        <v>568</v>
      </c>
      <c r="J138" s="289"/>
      <c r="K138" s="337"/>
    </row>
    <row r="139" s="1" customFormat="1" ht="15" customHeight="1">
      <c r="B139" s="334"/>
      <c r="C139" s="289" t="s">
        <v>569</v>
      </c>
      <c r="D139" s="289"/>
      <c r="E139" s="289"/>
      <c r="F139" s="312" t="s">
        <v>536</v>
      </c>
      <c r="G139" s="289"/>
      <c r="H139" s="289" t="s">
        <v>591</v>
      </c>
      <c r="I139" s="289" t="s">
        <v>571</v>
      </c>
      <c r="J139" s="289"/>
      <c r="K139" s="337"/>
    </row>
    <row r="140" s="1" customFormat="1" ht="15" customHeight="1">
      <c r="B140" s="334"/>
      <c r="C140" s="289" t="s">
        <v>572</v>
      </c>
      <c r="D140" s="289"/>
      <c r="E140" s="289"/>
      <c r="F140" s="312" t="s">
        <v>536</v>
      </c>
      <c r="G140" s="289"/>
      <c r="H140" s="289" t="s">
        <v>572</v>
      </c>
      <c r="I140" s="289" t="s">
        <v>571</v>
      </c>
      <c r="J140" s="289"/>
      <c r="K140" s="337"/>
    </row>
    <row r="141" s="1" customFormat="1" ht="15" customHeight="1">
      <c r="B141" s="334"/>
      <c r="C141" s="289" t="s">
        <v>39</v>
      </c>
      <c r="D141" s="289"/>
      <c r="E141" s="289"/>
      <c r="F141" s="312" t="s">
        <v>536</v>
      </c>
      <c r="G141" s="289"/>
      <c r="H141" s="289" t="s">
        <v>592</v>
      </c>
      <c r="I141" s="289" t="s">
        <v>571</v>
      </c>
      <c r="J141" s="289"/>
      <c r="K141" s="337"/>
    </row>
    <row r="142" s="1" customFormat="1" ht="15" customHeight="1">
      <c r="B142" s="334"/>
      <c r="C142" s="289" t="s">
        <v>593</v>
      </c>
      <c r="D142" s="289"/>
      <c r="E142" s="289"/>
      <c r="F142" s="312" t="s">
        <v>536</v>
      </c>
      <c r="G142" s="289"/>
      <c r="H142" s="289" t="s">
        <v>594</v>
      </c>
      <c r="I142" s="289" t="s">
        <v>571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595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530</v>
      </c>
      <c r="D148" s="304"/>
      <c r="E148" s="304"/>
      <c r="F148" s="304" t="s">
        <v>531</v>
      </c>
      <c r="G148" s="305"/>
      <c r="H148" s="304" t="s">
        <v>55</v>
      </c>
      <c r="I148" s="304" t="s">
        <v>58</v>
      </c>
      <c r="J148" s="304" t="s">
        <v>532</v>
      </c>
      <c r="K148" s="303"/>
    </row>
    <row r="149" s="1" customFormat="1" ht="17.25" customHeight="1">
      <c r="B149" s="301"/>
      <c r="C149" s="306" t="s">
        <v>533</v>
      </c>
      <c r="D149" s="306"/>
      <c r="E149" s="306"/>
      <c r="F149" s="307" t="s">
        <v>534</v>
      </c>
      <c r="G149" s="308"/>
      <c r="H149" s="306"/>
      <c r="I149" s="306"/>
      <c r="J149" s="306" t="s">
        <v>535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539</v>
      </c>
      <c r="D151" s="289"/>
      <c r="E151" s="289"/>
      <c r="F151" s="342" t="s">
        <v>536</v>
      </c>
      <c r="G151" s="289"/>
      <c r="H151" s="341" t="s">
        <v>576</v>
      </c>
      <c r="I151" s="341" t="s">
        <v>538</v>
      </c>
      <c r="J151" s="341">
        <v>120</v>
      </c>
      <c r="K151" s="337"/>
    </row>
    <row r="152" s="1" customFormat="1" ht="15" customHeight="1">
      <c r="B152" s="314"/>
      <c r="C152" s="341" t="s">
        <v>585</v>
      </c>
      <c r="D152" s="289"/>
      <c r="E152" s="289"/>
      <c r="F152" s="342" t="s">
        <v>536</v>
      </c>
      <c r="G152" s="289"/>
      <c r="H152" s="341" t="s">
        <v>596</v>
      </c>
      <c r="I152" s="341" t="s">
        <v>538</v>
      </c>
      <c r="J152" s="341" t="s">
        <v>587</v>
      </c>
      <c r="K152" s="337"/>
    </row>
    <row r="153" s="1" customFormat="1" ht="15" customHeight="1">
      <c r="B153" s="314"/>
      <c r="C153" s="341" t="s">
        <v>484</v>
      </c>
      <c r="D153" s="289"/>
      <c r="E153" s="289"/>
      <c r="F153" s="342" t="s">
        <v>536</v>
      </c>
      <c r="G153" s="289"/>
      <c r="H153" s="341" t="s">
        <v>597</v>
      </c>
      <c r="I153" s="341" t="s">
        <v>538</v>
      </c>
      <c r="J153" s="341" t="s">
        <v>587</v>
      </c>
      <c r="K153" s="337"/>
    </row>
    <row r="154" s="1" customFormat="1" ht="15" customHeight="1">
      <c r="B154" s="314"/>
      <c r="C154" s="341" t="s">
        <v>541</v>
      </c>
      <c r="D154" s="289"/>
      <c r="E154" s="289"/>
      <c r="F154" s="342" t="s">
        <v>542</v>
      </c>
      <c r="G154" s="289"/>
      <c r="H154" s="341" t="s">
        <v>576</v>
      </c>
      <c r="I154" s="341" t="s">
        <v>538</v>
      </c>
      <c r="J154" s="341">
        <v>50</v>
      </c>
      <c r="K154" s="337"/>
    </row>
    <row r="155" s="1" customFormat="1" ht="15" customHeight="1">
      <c r="B155" s="314"/>
      <c r="C155" s="341" t="s">
        <v>544</v>
      </c>
      <c r="D155" s="289"/>
      <c r="E155" s="289"/>
      <c r="F155" s="342" t="s">
        <v>536</v>
      </c>
      <c r="G155" s="289"/>
      <c r="H155" s="341" t="s">
        <v>576</v>
      </c>
      <c r="I155" s="341" t="s">
        <v>546</v>
      </c>
      <c r="J155" s="341"/>
      <c r="K155" s="337"/>
    </row>
    <row r="156" s="1" customFormat="1" ht="15" customHeight="1">
      <c r="B156" s="314"/>
      <c r="C156" s="341" t="s">
        <v>555</v>
      </c>
      <c r="D156" s="289"/>
      <c r="E156" s="289"/>
      <c r="F156" s="342" t="s">
        <v>542</v>
      </c>
      <c r="G156" s="289"/>
      <c r="H156" s="341" t="s">
        <v>576</v>
      </c>
      <c r="I156" s="341" t="s">
        <v>538</v>
      </c>
      <c r="J156" s="341">
        <v>50</v>
      </c>
      <c r="K156" s="337"/>
    </row>
    <row r="157" s="1" customFormat="1" ht="15" customHeight="1">
      <c r="B157" s="314"/>
      <c r="C157" s="341" t="s">
        <v>563</v>
      </c>
      <c r="D157" s="289"/>
      <c r="E157" s="289"/>
      <c r="F157" s="342" t="s">
        <v>542</v>
      </c>
      <c r="G157" s="289"/>
      <c r="H157" s="341" t="s">
        <v>576</v>
      </c>
      <c r="I157" s="341" t="s">
        <v>538</v>
      </c>
      <c r="J157" s="341">
        <v>50</v>
      </c>
      <c r="K157" s="337"/>
    </row>
    <row r="158" s="1" customFormat="1" ht="15" customHeight="1">
      <c r="B158" s="314"/>
      <c r="C158" s="341" t="s">
        <v>561</v>
      </c>
      <c r="D158" s="289"/>
      <c r="E158" s="289"/>
      <c r="F158" s="342" t="s">
        <v>542</v>
      </c>
      <c r="G158" s="289"/>
      <c r="H158" s="341" t="s">
        <v>576</v>
      </c>
      <c r="I158" s="341" t="s">
        <v>538</v>
      </c>
      <c r="J158" s="341">
        <v>50</v>
      </c>
      <c r="K158" s="337"/>
    </row>
    <row r="159" s="1" customFormat="1" ht="15" customHeight="1">
      <c r="B159" s="314"/>
      <c r="C159" s="341" t="s">
        <v>91</v>
      </c>
      <c r="D159" s="289"/>
      <c r="E159" s="289"/>
      <c r="F159" s="342" t="s">
        <v>536</v>
      </c>
      <c r="G159" s="289"/>
      <c r="H159" s="341" t="s">
        <v>598</v>
      </c>
      <c r="I159" s="341" t="s">
        <v>538</v>
      </c>
      <c r="J159" s="341" t="s">
        <v>599</v>
      </c>
      <c r="K159" s="337"/>
    </row>
    <row r="160" s="1" customFormat="1" ht="15" customHeight="1">
      <c r="B160" s="314"/>
      <c r="C160" s="341" t="s">
        <v>600</v>
      </c>
      <c r="D160" s="289"/>
      <c r="E160" s="289"/>
      <c r="F160" s="342" t="s">
        <v>536</v>
      </c>
      <c r="G160" s="289"/>
      <c r="H160" s="341" t="s">
        <v>601</v>
      </c>
      <c r="I160" s="341" t="s">
        <v>571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602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530</v>
      </c>
      <c r="D166" s="304"/>
      <c r="E166" s="304"/>
      <c r="F166" s="304" t="s">
        <v>531</v>
      </c>
      <c r="G166" s="346"/>
      <c r="H166" s="347" t="s">
        <v>55</v>
      </c>
      <c r="I166" s="347" t="s">
        <v>58</v>
      </c>
      <c r="J166" s="304" t="s">
        <v>532</v>
      </c>
      <c r="K166" s="281"/>
    </row>
    <row r="167" s="1" customFormat="1" ht="17.25" customHeight="1">
      <c r="B167" s="282"/>
      <c r="C167" s="306" t="s">
        <v>533</v>
      </c>
      <c r="D167" s="306"/>
      <c r="E167" s="306"/>
      <c r="F167" s="307" t="s">
        <v>534</v>
      </c>
      <c r="G167" s="348"/>
      <c r="H167" s="349"/>
      <c r="I167" s="349"/>
      <c r="J167" s="306" t="s">
        <v>535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539</v>
      </c>
      <c r="D169" s="289"/>
      <c r="E169" s="289"/>
      <c r="F169" s="312" t="s">
        <v>536</v>
      </c>
      <c r="G169" s="289"/>
      <c r="H169" s="289" t="s">
        <v>576</v>
      </c>
      <c r="I169" s="289" t="s">
        <v>538</v>
      </c>
      <c r="J169" s="289">
        <v>120</v>
      </c>
      <c r="K169" s="337"/>
    </row>
    <row r="170" s="1" customFormat="1" ht="15" customHeight="1">
      <c r="B170" s="314"/>
      <c r="C170" s="289" t="s">
        <v>585</v>
      </c>
      <c r="D170" s="289"/>
      <c r="E170" s="289"/>
      <c r="F170" s="312" t="s">
        <v>536</v>
      </c>
      <c r="G170" s="289"/>
      <c r="H170" s="289" t="s">
        <v>586</v>
      </c>
      <c r="I170" s="289" t="s">
        <v>538</v>
      </c>
      <c r="J170" s="289" t="s">
        <v>587</v>
      </c>
      <c r="K170" s="337"/>
    </row>
    <row r="171" s="1" customFormat="1" ht="15" customHeight="1">
      <c r="B171" s="314"/>
      <c r="C171" s="289" t="s">
        <v>484</v>
      </c>
      <c r="D171" s="289"/>
      <c r="E171" s="289"/>
      <c r="F171" s="312" t="s">
        <v>536</v>
      </c>
      <c r="G171" s="289"/>
      <c r="H171" s="289" t="s">
        <v>603</v>
      </c>
      <c r="I171" s="289" t="s">
        <v>538</v>
      </c>
      <c r="J171" s="289" t="s">
        <v>587</v>
      </c>
      <c r="K171" s="337"/>
    </row>
    <row r="172" s="1" customFormat="1" ht="15" customHeight="1">
      <c r="B172" s="314"/>
      <c r="C172" s="289" t="s">
        <v>541</v>
      </c>
      <c r="D172" s="289"/>
      <c r="E172" s="289"/>
      <c r="F172" s="312" t="s">
        <v>542</v>
      </c>
      <c r="G172" s="289"/>
      <c r="H172" s="289" t="s">
        <v>603</v>
      </c>
      <c r="I172" s="289" t="s">
        <v>538</v>
      </c>
      <c r="J172" s="289">
        <v>50</v>
      </c>
      <c r="K172" s="337"/>
    </row>
    <row r="173" s="1" customFormat="1" ht="15" customHeight="1">
      <c r="B173" s="314"/>
      <c r="C173" s="289" t="s">
        <v>544</v>
      </c>
      <c r="D173" s="289"/>
      <c r="E173" s="289"/>
      <c r="F173" s="312" t="s">
        <v>536</v>
      </c>
      <c r="G173" s="289"/>
      <c r="H173" s="289" t="s">
        <v>603</v>
      </c>
      <c r="I173" s="289" t="s">
        <v>546</v>
      </c>
      <c r="J173" s="289"/>
      <c r="K173" s="337"/>
    </row>
    <row r="174" s="1" customFormat="1" ht="15" customHeight="1">
      <c r="B174" s="314"/>
      <c r="C174" s="289" t="s">
        <v>555</v>
      </c>
      <c r="D174" s="289"/>
      <c r="E174" s="289"/>
      <c r="F174" s="312" t="s">
        <v>542</v>
      </c>
      <c r="G174" s="289"/>
      <c r="H174" s="289" t="s">
        <v>603</v>
      </c>
      <c r="I174" s="289" t="s">
        <v>538</v>
      </c>
      <c r="J174" s="289">
        <v>50</v>
      </c>
      <c r="K174" s="337"/>
    </row>
    <row r="175" s="1" customFormat="1" ht="15" customHeight="1">
      <c r="B175" s="314"/>
      <c r="C175" s="289" t="s">
        <v>563</v>
      </c>
      <c r="D175" s="289"/>
      <c r="E175" s="289"/>
      <c r="F175" s="312" t="s">
        <v>542</v>
      </c>
      <c r="G175" s="289"/>
      <c r="H175" s="289" t="s">
        <v>603</v>
      </c>
      <c r="I175" s="289" t="s">
        <v>538</v>
      </c>
      <c r="J175" s="289">
        <v>50</v>
      </c>
      <c r="K175" s="337"/>
    </row>
    <row r="176" s="1" customFormat="1" ht="15" customHeight="1">
      <c r="B176" s="314"/>
      <c r="C176" s="289" t="s">
        <v>561</v>
      </c>
      <c r="D176" s="289"/>
      <c r="E176" s="289"/>
      <c r="F176" s="312" t="s">
        <v>542</v>
      </c>
      <c r="G176" s="289"/>
      <c r="H176" s="289" t="s">
        <v>603</v>
      </c>
      <c r="I176" s="289" t="s">
        <v>538</v>
      </c>
      <c r="J176" s="289">
        <v>50</v>
      </c>
      <c r="K176" s="337"/>
    </row>
    <row r="177" s="1" customFormat="1" ht="15" customHeight="1">
      <c r="B177" s="314"/>
      <c r="C177" s="289" t="s">
        <v>101</v>
      </c>
      <c r="D177" s="289"/>
      <c r="E177" s="289"/>
      <c r="F177" s="312" t="s">
        <v>536</v>
      </c>
      <c r="G177" s="289"/>
      <c r="H177" s="289" t="s">
        <v>604</v>
      </c>
      <c r="I177" s="289" t="s">
        <v>605</v>
      </c>
      <c r="J177" s="289"/>
      <c r="K177" s="337"/>
    </row>
    <row r="178" s="1" customFormat="1" ht="15" customHeight="1">
      <c r="B178" s="314"/>
      <c r="C178" s="289" t="s">
        <v>58</v>
      </c>
      <c r="D178" s="289"/>
      <c r="E178" s="289"/>
      <c r="F178" s="312" t="s">
        <v>536</v>
      </c>
      <c r="G178" s="289"/>
      <c r="H178" s="289" t="s">
        <v>606</v>
      </c>
      <c r="I178" s="289" t="s">
        <v>607</v>
      </c>
      <c r="J178" s="289">
        <v>1</v>
      </c>
      <c r="K178" s="337"/>
    </row>
    <row r="179" s="1" customFormat="1" ht="15" customHeight="1">
      <c r="B179" s="314"/>
      <c r="C179" s="289" t="s">
        <v>54</v>
      </c>
      <c r="D179" s="289"/>
      <c r="E179" s="289"/>
      <c r="F179" s="312" t="s">
        <v>536</v>
      </c>
      <c r="G179" s="289"/>
      <c r="H179" s="289" t="s">
        <v>608</v>
      </c>
      <c r="I179" s="289" t="s">
        <v>538</v>
      </c>
      <c r="J179" s="289">
        <v>20</v>
      </c>
      <c r="K179" s="337"/>
    </row>
    <row r="180" s="1" customFormat="1" ht="15" customHeight="1">
      <c r="B180" s="314"/>
      <c r="C180" s="289" t="s">
        <v>55</v>
      </c>
      <c r="D180" s="289"/>
      <c r="E180" s="289"/>
      <c r="F180" s="312" t="s">
        <v>536</v>
      </c>
      <c r="G180" s="289"/>
      <c r="H180" s="289" t="s">
        <v>609</v>
      </c>
      <c r="I180" s="289" t="s">
        <v>538</v>
      </c>
      <c r="J180" s="289">
        <v>255</v>
      </c>
      <c r="K180" s="337"/>
    </row>
    <row r="181" s="1" customFormat="1" ht="15" customHeight="1">
      <c r="B181" s="314"/>
      <c r="C181" s="289" t="s">
        <v>102</v>
      </c>
      <c r="D181" s="289"/>
      <c r="E181" s="289"/>
      <c r="F181" s="312" t="s">
        <v>536</v>
      </c>
      <c r="G181" s="289"/>
      <c r="H181" s="289" t="s">
        <v>500</v>
      </c>
      <c r="I181" s="289" t="s">
        <v>538</v>
      </c>
      <c r="J181" s="289">
        <v>10</v>
      </c>
      <c r="K181" s="337"/>
    </row>
    <row r="182" s="1" customFormat="1" ht="15" customHeight="1">
      <c r="B182" s="314"/>
      <c r="C182" s="289" t="s">
        <v>103</v>
      </c>
      <c r="D182" s="289"/>
      <c r="E182" s="289"/>
      <c r="F182" s="312" t="s">
        <v>536</v>
      </c>
      <c r="G182" s="289"/>
      <c r="H182" s="289" t="s">
        <v>610</v>
      </c>
      <c r="I182" s="289" t="s">
        <v>571</v>
      </c>
      <c r="J182" s="289"/>
      <c r="K182" s="337"/>
    </row>
    <row r="183" s="1" customFormat="1" ht="15" customHeight="1">
      <c r="B183" s="314"/>
      <c r="C183" s="289" t="s">
        <v>611</v>
      </c>
      <c r="D183" s="289"/>
      <c r="E183" s="289"/>
      <c r="F183" s="312" t="s">
        <v>536</v>
      </c>
      <c r="G183" s="289"/>
      <c r="H183" s="289" t="s">
        <v>612</v>
      </c>
      <c r="I183" s="289" t="s">
        <v>571</v>
      </c>
      <c r="J183" s="289"/>
      <c r="K183" s="337"/>
    </row>
    <row r="184" s="1" customFormat="1" ht="15" customHeight="1">
      <c r="B184" s="314"/>
      <c r="C184" s="289" t="s">
        <v>600</v>
      </c>
      <c r="D184" s="289"/>
      <c r="E184" s="289"/>
      <c r="F184" s="312" t="s">
        <v>536</v>
      </c>
      <c r="G184" s="289"/>
      <c r="H184" s="289" t="s">
        <v>613</v>
      </c>
      <c r="I184" s="289" t="s">
        <v>571</v>
      </c>
      <c r="J184" s="289"/>
      <c r="K184" s="337"/>
    </row>
    <row r="185" s="1" customFormat="1" ht="15" customHeight="1">
      <c r="B185" s="314"/>
      <c r="C185" s="289" t="s">
        <v>105</v>
      </c>
      <c r="D185" s="289"/>
      <c r="E185" s="289"/>
      <c r="F185" s="312" t="s">
        <v>542</v>
      </c>
      <c r="G185" s="289"/>
      <c r="H185" s="289" t="s">
        <v>614</v>
      </c>
      <c r="I185" s="289" t="s">
        <v>538</v>
      </c>
      <c r="J185" s="289">
        <v>50</v>
      </c>
      <c r="K185" s="337"/>
    </row>
    <row r="186" s="1" customFormat="1" ht="15" customHeight="1">
      <c r="B186" s="314"/>
      <c r="C186" s="289" t="s">
        <v>615</v>
      </c>
      <c r="D186" s="289"/>
      <c r="E186" s="289"/>
      <c r="F186" s="312" t="s">
        <v>542</v>
      </c>
      <c r="G186" s="289"/>
      <c r="H186" s="289" t="s">
        <v>616</v>
      </c>
      <c r="I186" s="289" t="s">
        <v>617</v>
      </c>
      <c r="J186" s="289"/>
      <c r="K186" s="337"/>
    </row>
    <row r="187" s="1" customFormat="1" ht="15" customHeight="1">
      <c r="B187" s="314"/>
      <c r="C187" s="289" t="s">
        <v>618</v>
      </c>
      <c r="D187" s="289"/>
      <c r="E187" s="289"/>
      <c r="F187" s="312" t="s">
        <v>542</v>
      </c>
      <c r="G187" s="289"/>
      <c r="H187" s="289" t="s">
        <v>619</v>
      </c>
      <c r="I187" s="289" t="s">
        <v>617</v>
      </c>
      <c r="J187" s="289"/>
      <c r="K187" s="337"/>
    </row>
    <row r="188" s="1" customFormat="1" ht="15" customHeight="1">
      <c r="B188" s="314"/>
      <c r="C188" s="289" t="s">
        <v>620</v>
      </c>
      <c r="D188" s="289"/>
      <c r="E188" s="289"/>
      <c r="F188" s="312" t="s">
        <v>542</v>
      </c>
      <c r="G188" s="289"/>
      <c r="H188" s="289" t="s">
        <v>621</v>
      </c>
      <c r="I188" s="289" t="s">
        <v>617</v>
      </c>
      <c r="J188" s="289"/>
      <c r="K188" s="337"/>
    </row>
    <row r="189" s="1" customFormat="1" ht="15" customHeight="1">
      <c r="B189" s="314"/>
      <c r="C189" s="350" t="s">
        <v>622</v>
      </c>
      <c r="D189" s="289"/>
      <c r="E189" s="289"/>
      <c r="F189" s="312" t="s">
        <v>542</v>
      </c>
      <c r="G189" s="289"/>
      <c r="H189" s="289" t="s">
        <v>623</v>
      </c>
      <c r="I189" s="289" t="s">
        <v>624</v>
      </c>
      <c r="J189" s="351" t="s">
        <v>625</v>
      </c>
      <c r="K189" s="337"/>
    </row>
    <row r="190" s="17" customFormat="1" ht="15" customHeight="1">
      <c r="B190" s="352"/>
      <c r="C190" s="353" t="s">
        <v>626</v>
      </c>
      <c r="D190" s="354"/>
      <c r="E190" s="354"/>
      <c r="F190" s="355" t="s">
        <v>542</v>
      </c>
      <c r="G190" s="354"/>
      <c r="H190" s="354" t="s">
        <v>627</v>
      </c>
      <c r="I190" s="354" t="s">
        <v>624</v>
      </c>
      <c r="J190" s="356" t="s">
        <v>625</v>
      </c>
      <c r="K190" s="357"/>
    </row>
    <row r="191" s="1" customFormat="1" ht="15" customHeight="1">
      <c r="B191" s="314"/>
      <c r="C191" s="350" t="s">
        <v>43</v>
      </c>
      <c r="D191" s="289"/>
      <c r="E191" s="289"/>
      <c r="F191" s="312" t="s">
        <v>536</v>
      </c>
      <c r="G191" s="289"/>
      <c r="H191" s="286" t="s">
        <v>628</v>
      </c>
      <c r="I191" s="289" t="s">
        <v>629</v>
      </c>
      <c r="J191" s="289"/>
      <c r="K191" s="337"/>
    </row>
    <row r="192" s="1" customFormat="1" ht="15" customHeight="1">
      <c r="B192" s="314"/>
      <c r="C192" s="350" t="s">
        <v>630</v>
      </c>
      <c r="D192" s="289"/>
      <c r="E192" s="289"/>
      <c r="F192" s="312" t="s">
        <v>536</v>
      </c>
      <c r="G192" s="289"/>
      <c r="H192" s="289" t="s">
        <v>631</v>
      </c>
      <c r="I192" s="289" t="s">
        <v>571</v>
      </c>
      <c r="J192" s="289"/>
      <c r="K192" s="337"/>
    </row>
    <row r="193" s="1" customFormat="1" ht="15" customHeight="1">
      <c r="B193" s="314"/>
      <c r="C193" s="350" t="s">
        <v>632</v>
      </c>
      <c r="D193" s="289"/>
      <c r="E193" s="289"/>
      <c r="F193" s="312" t="s">
        <v>536</v>
      </c>
      <c r="G193" s="289"/>
      <c r="H193" s="289" t="s">
        <v>633</v>
      </c>
      <c r="I193" s="289" t="s">
        <v>571</v>
      </c>
      <c r="J193" s="289"/>
      <c r="K193" s="337"/>
    </row>
    <row r="194" s="1" customFormat="1" ht="15" customHeight="1">
      <c r="B194" s="314"/>
      <c r="C194" s="350" t="s">
        <v>634</v>
      </c>
      <c r="D194" s="289"/>
      <c r="E194" s="289"/>
      <c r="F194" s="312" t="s">
        <v>542</v>
      </c>
      <c r="G194" s="289"/>
      <c r="H194" s="289" t="s">
        <v>635</v>
      </c>
      <c r="I194" s="289" t="s">
        <v>571</v>
      </c>
      <c r="J194" s="289"/>
      <c r="K194" s="337"/>
    </row>
    <row r="195" s="1" customFormat="1" ht="15" customHeight="1">
      <c r="B195" s="343"/>
      <c r="C195" s="358"/>
      <c r="D195" s="323"/>
      <c r="E195" s="323"/>
      <c r="F195" s="323"/>
      <c r="G195" s="323"/>
      <c r="H195" s="323"/>
      <c r="I195" s="323"/>
      <c r="J195" s="323"/>
      <c r="K195" s="344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325"/>
      <c r="C197" s="335"/>
      <c r="D197" s="335"/>
      <c r="E197" s="335"/>
      <c r="F197" s="345"/>
      <c r="G197" s="335"/>
      <c r="H197" s="335"/>
      <c r="I197" s="335"/>
      <c r="J197" s="335"/>
      <c r="K197" s="325"/>
    </row>
    <row r="198" s="1" customFormat="1" ht="18.75" customHeight="1">
      <c r="B198" s="297"/>
      <c r="C198" s="297"/>
      <c r="D198" s="297"/>
      <c r="E198" s="297"/>
      <c r="F198" s="297"/>
      <c r="G198" s="297"/>
      <c r="H198" s="297"/>
      <c r="I198" s="297"/>
      <c r="J198" s="297"/>
      <c r="K198" s="297"/>
    </row>
    <row r="199" s="1" customFormat="1" ht="13.5">
      <c r="B199" s="276"/>
      <c r="C199" s="277"/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1">
      <c r="B200" s="279"/>
      <c r="C200" s="280" t="s">
        <v>636</v>
      </c>
      <c r="D200" s="280"/>
      <c r="E200" s="280"/>
      <c r="F200" s="280"/>
      <c r="G200" s="280"/>
      <c r="H200" s="280"/>
      <c r="I200" s="280"/>
      <c r="J200" s="280"/>
      <c r="K200" s="281"/>
    </row>
    <row r="201" s="1" customFormat="1" ht="25.5" customHeight="1">
      <c r="B201" s="279"/>
      <c r="C201" s="359" t="s">
        <v>637</v>
      </c>
      <c r="D201" s="359"/>
      <c r="E201" s="359"/>
      <c r="F201" s="359" t="s">
        <v>638</v>
      </c>
      <c r="G201" s="360"/>
      <c r="H201" s="359" t="s">
        <v>639</v>
      </c>
      <c r="I201" s="359"/>
      <c r="J201" s="359"/>
      <c r="K201" s="281"/>
    </row>
    <row r="202" s="1" customFormat="1" ht="5.25" customHeight="1">
      <c r="B202" s="314"/>
      <c r="C202" s="309"/>
      <c r="D202" s="309"/>
      <c r="E202" s="309"/>
      <c r="F202" s="309"/>
      <c r="G202" s="335"/>
      <c r="H202" s="309"/>
      <c r="I202" s="309"/>
      <c r="J202" s="309"/>
      <c r="K202" s="337"/>
    </row>
    <row r="203" s="1" customFormat="1" ht="15" customHeight="1">
      <c r="B203" s="314"/>
      <c r="C203" s="289" t="s">
        <v>629</v>
      </c>
      <c r="D203" s="289"/>
      <c r="E203" s="289"/>
      <c r="F203" s="312" t="s">
        <v>44</v>
      </c>
      <c r="G203" s="289"/>
      <c r="H203" s="289" t="s">
        <v>640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45</v>
      </c>
      <c r="G204" s="289"/>
      <c r="H204" s="289" t="s">
        <v>641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48</v>
      </c>
      <c r="G205" s="289"/>
      <c r="H205" s="289" t="s">
        <v>642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46</v>
      </c>
      <c r="G206" s="289"/>
      <c r="H206" s="289" t="s">
        <v>643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 t="s">
        <v>47</v>
      </c>
      <c r="G207" s="289"/>
      <c r="H207" s="289" t="s">
        <v>644</v>
      </c>
      <c r="I207" s="289"/>
      <c r="J207" s="289"/>
      <c r="K207" s="337"/>
    </row>
    <row r="208" s="1" customFormat="1" ht="15" customHeight="1">
      <c r="B208" s="314"/>
      <c r="C208" s="289"/>
      <c r="D208" s="289"/>
      <c r="E208" s="289"/>
      <c r="F208" s="312"/>
      <c r="G208" s="289"/>
      <c r="H208" s="289"/>
      <c r="I208" s="289"/>
      <c r="J208" s="289"/>
      <c r="K208" s="337"/>
    </row>
    <row r="209" s="1" customFormat="1" ht="15" customHeight="1">
      <c r="B209" s="314"/>
      <c r="C209" s="289" t="s">
        <v>583</v>
      </c>
      <c r="D209" s="289"/>
      <c r="E209" s="289"/>
      <c r="F209" s="312" t="s">
        <v>477</v>
      </c>
      <c r="G209" s="289"/>
      <c r="H209" s="289" t="s">
        <v>645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480</v>
      </c>
      <c r="G210" s="289"/>
      <c r="H210" s="289" t="s">
        <v>481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80</v>
      </c>
      <c r="G211" s="289"/>
      <c r="H211" s="289" t="s">
        <v>646</v>
      </c>
      <c r="I211" s="289"/>
      <c r="J211" s="289"/>
      <c r="K211" s="337"/>
    </row>
    <row r="212" s="1" customFormat="1" ht="15" customHeight="1">
      <c r="B212" s="361"/>
      <c r="C212" s="289"/>
      <c r="D212" s="289"/>
      <c r="E212" s="289"/>
      <c r="F212" s="312" t="s">
        <v>84</v>
      </c>
      <c r="G212" s="350"/>
      <c r="H212" s="341" t="s">
        <v>85</v>
      </c>
      <c r="I212" s="341"/>
      <c r="J212" s="341"/>
      <c r="K212" s="362"/>
    </row>
    <row r="213" s="1" customFormat="1" ht="15" customHeight="1">
      <c r="B213" s="361"/>
      <c r="C213" s="289"/>
      <c r="D213" s="289"/>
      <c r="E213" s="289"/>
      <c r="F213" s="312" t="s">
        <v>482</v>
      </c>
      <c r="G213" s="350"/>
      <c r="H213" s="341" t="s">
        <v>457</v>
      </c>
      <c r="I213" s="341"/>
      <c r="J213" s="341"/>
      <c r="K213" s="362"/>
    </row>
    <row r="214" s="1" customFormat="1" ht="15" customHeight="1">
      <c r="B214" s="361"/>
      <c r="C214" s="289"/>
      <c r="D214" s="289"/>
      <c r="E214" s="289"/>
      <c r="F214" s="312"/>
      <c r="G214" s="350"/>
      <c r="H214" s="341"/>
      <c r="I214" s="341"/>
      <c r="J214" s="341"/>
      <c r="K214" s="362"/>
    </row>
    <row r="215" s="1" customFormat="1" ht="15" customHeight="1">
      <c r="B215" s="361"/>
      <c r="C215" s="289" t="s">
        <v>607</v>
      </c>
      <c r="D215" s="289"/>
      <c r="E215" s="289"/>
      <c r="F215" s="312">
        <v>1</v>
      </c>
      <c r="G215" s="350"/>
      <c r="H215" s="341" t="s">
        <v>647</v>
      </c>
      <c r="I215" s="341"/>
      <c r="J215" s="341"/>
      <c r="K215" s="362"/>
    </row>
    <row r="216" s="1" customFormat="1" ht="15" customHeight="1">
      <c r="B216" s="361"/>
      <c r="C216" s="289"/>
      <c r="D216" s="289"/>
      <c r="E216" s="289"/>
      <c r="F216" s="312">
        <v>2</v>
      </c>
      <c r="G216" s="350"/>
      <c r="H216" s="341" t="s">
        <v>648</v>
      </c>
      <c r="I216" s="341"/>
      <c r="J216" s="341"/>
      <c r="K216" s="362"/>
    </row>
    <row r="217" s="1" customFormat="1" ht="15" customHeight="1">
      <c r="B217" s="361"/>
      <c r="C217" s="289"/>
      <c r="D217" s="289"/>
      <c r="E217" s="289"/>
      <c r="F217" s="312">
        <v>3</v>
      </c>
      <c r="G217" s="350"/>
      <c r="H217" s="341" t="s">
        <v>649</v>
      </c>
      <c r="I217" s="341"/>
      <c r="J217" s="341"/>
      <c r="K217" s="362"/>
    </row>
    <row r="218" s="1" customFormat="1" ht="15" customHeight="1">
      <c r="B218" s="361"/>
      <c r="C218" s="289"/>
      <c r="D218" s="289"/>
      <c r="E218" s="289"/>
      <c r="F218" s="312">
        <v>4</v>
      </c>
      <c r="G218" s="350"/>
      <c r="H218" s="341" t="s">
        <v>650</v>
      </c>
      <c r="I218" s="341"/>
      <c r="J218" s="341"/>
      <c r="K218" s="362"/>
    </row>
    <row r="219" s="1" customFormat="1" ht="12.75" customHeight="1">
      <c r="B219" s="363"/>
      <c r="C219" s="364"/>
      <c r="D219" s="364"/>
      <c r="E219" s="364"/>
      <c r="F219" s="364"/>
      <c r="G219" s="364"/>
      <c r="H219" s="364"/>
      <c r="I219" s="364"/>
      <c r="J219" s="364"/>
      <c r="K219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MISONOVA\Klara</dc:creator>
  <cp:lastModifiedBy>MISONOVA\Klara</cp:lastModifiedBy>
  <dcterms:created xsi:type="dcterms:W3CDTF">2024-07-30T06:02:10Z</dcterms:created>
  <dcterms:modified xsi:type="dcterms:W3CDTF">2024-07-30T06:02:12Z</dcterms:modified>
</cp:coreProperties>
</file>